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24226"/>
  <mc:AlternateContent xmlns:mc="http://schemas.openxmlformats.org/markup-compatibility/2006">
    <mc:Choice Requires="x15">
      <x15ac:absPath xmlns:x15ac="http://schemas.microsoft.com/office/spreadsheetml/2010/11/ac" url="/Users/mac/Documents/AME/"/>
    </mc:Choice>
  </mc:AlternateContent>
  <xr:revisionPtr revIDLastSave="0" documentId="8_{5B400BDD-E4CF-B34E-8916-D92659927D93}" xr6:coauthVersionLast="45" xr6:coauthVersionMax="45" xr10:uidLastSave="{00000000-0000-0000-0000-000000000000}"/>
  <bookViews>
    <workbookView xWindow="0" yWindow="460" windowWidth="19420" windowHeight="10300" activeTab="4" xr2:uid="{51868ABD-8948-4F44-BC9D-224A59679667}"/>
  </bookViews>
  <sheets>
    <sheet name="Disclaimer" sheetId="6" r:id="rId1"/>
    <sheet name="Instructions" sheetId="5" r:id="rId2"/>
    <sheet name="Income Statement" sheetId="1" r:id="rId3"/>
    <sheet name="Balance Sheet" sheetId="2" r:id="rId4"/>
    <sheet name="Ratios" sheetId="3" r:id="rId5"/>
  </sheets>
  <externalReferences>
    <externalReference r:id="rId6"/>
  </externalReferences>
  <definedNames>
    <definedName name="data">[1]kcd!$B$10:$AZ$1374</definedName>
    <definedName name="Month">Disclaimer!$A$925:$A$936</definedName>
    <definedName name="Year">Disclaimer!$B$925:$B$936</definedName>
    <definedName name="yes">Disclaimer!$A$1048575:$A$1048576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C37" i="2"/>
  <c r="D37" i="2"/>
  <c r="B37" i="2"/>
  <c r="H3" i="2"/>
  <c r="C3" i="2"/>
  <c r="M25" i="3" l="1"/>
  <c r="M24" i="3"/>
  <c r="V25" i="3"/>
  <c r="V24" i="3"/>
  <c r="H2" i="2" l="1"/>
  <c r="C2" i="2"/>
  <c r="D24" i="3" s="1"/>
  <c r="I2" i="2"/>
  <c r="D2" i="2"/>
  <c r="E19" i="3" s="1"/>
  <c r="D2" i="1"/>
  <c r="E2" i="1"/>
  <c r="E1" i="3" l="1"/>
  <c r="D1" i="3"/>
  <c r="E24" i="3"/>
  <c r="D19" i="3"/>
  <c r="V16" i="3" l="1"/>
  <c r="V15" i="3"/>
  <c r="V7" i="3" l="1"/>
  <c r="V6" i="3"/>
  <c r="E34" i="1" l="1"/>
  <c r="E59" i="1"/>
  <c r="E90" i="1"/>
  <c r="E109" i="1"/>
  <c r="E125" i="1"/>
  <c r="E136" i="1"/>
  <c r="E152" i="1"/>
  <c r="D18" i="2"/>
  <c r="D25" i="2"/>
  <c r="D43" i="2"/>
  <c r="I18" i="2"/>
  <c r="I33" i="2"/>
  <c r="I42" i="2"/>
  <c r="I35" i="2" l="1"/>
  <c r="I44" i="2"/>
  <c r="M26" i="3"/>
  <c r="V26" i="3"/>
  <c r="D44" i="2"/>
  <c r="V8" i="3"/>
  <c r="V17" i="3"/>
  <c r="E61" i="1"/>
  <c r="E92" i="1" s="1"/>
  <c r="E111" i="1" s="1"/>
  <c r="E127" i="1" s="1"/>
  <c r="E138" i="1" s="1"/>
  <c r="E153" i="1" s="1"/>
  <c r="H42" i="2" l="1"/>
  <c r="J31" i="3"/>
  <c r="J30" i="3"/>
  <c r="J25" i="3"/>
  <c r="J24" i="3"/>
  <c r="G31" i="3"/>
  <c r="G30" i="3"/>
  <c r="G25" i="3"/>
  <c r="G24" i="3"/>
  <c r="C25" i="3"/>
  <c r="D25" i="3"/>
  <c r="D20" i="3"/>
  <c r="B18" i="2"/>
  <c r="M19" i="3" l="1"/>
  <c r="M18" i="3"/>
  <c r="P19" i="3"/>
  <c r="P18" i="3"/>
  <c r="S19" i="3"/>
  <c r="S18" i="3"/>
  <c r="M13" i="3"/>
  <c r="M12" i="3"/>
  <c r="P13" i="3"/>
  <c r="P12" i="3"/>
  <c r="S13" i="3"/>
  <c r="S12" i="3"/>
  <c r="S7" i="3"/>
  <c r="S6" i="3"/>
  <c r="P7" i="3"/>
  <c r="P6" i="3"/>
  <c r="M7" i="3"/>
  <c r="M6" i="3"/>
  <c r="J7" i="3"/>
  <c r="J6" i="3"/>
  <c r="J13" i="3"/>
  <c r="J12" i="3"/>
  <c r="J19" i="3"/>
  <c r="J18" i="3"/>
  <c r="G19" i="3"/>
  <c r="G18" i="3"/>
  <c r="G13" i="3"/>
  <c r="G12" i="3"/>
  <c r="G7" i="3"/>
  <c r="G6" i="3"/>
  <c r="C20" i="3"/>
  <c r="C2" i="3"/>
  <c r="D2" i="3"/>
  <c r="G3" i="2"/>
  <c r="B3" i="2"/>
  <c r="J32" i="3" l="1"/>
  <c r="G32" i="3"/>
  <c r="J26" i="3"/>
  <c r="G26" i="3"/>
  <c r="E25" i="3"/>
  <c r="E2" i="3"/>
  <c r="E20" i="3"/>
  <c r="G8" i="3"/>
  <c r="G14" i="3"/>
  <c r="G20" i="3"/>
  <c r="J20" i="3"/>
  <c r="J14" i="3"/>
  <c r="J8" i="3"/>
  <c r="M8" i="3"/>
  <c r="P8" i="3"/>
  <c r="S8" i="3"/>
  <c r="S14" i="3"/>
  <c r="P14" i="3"/>
  <c r="M14" i="3"/>
  <c r="S20" i="3"/>
  <c r="P20" i="3"/>
  <c r="M20" i="3"/>
  <c r="C21" i="3" l="1"/>
  <c r="B25" i="2"/>
  <c r="C22" i="3"/>
  <c r="B43" i="2"/>
  <c r="G42" i="2"/>
  <c r="G33" i="2"/>
  <c r="G18" i="2"/>
  <c r="C26" i="3" s="1"/>
  <c r="N18" i="3" s="1"/>
  <c r="C18" i="2"/>
  <c r="H18" i="2"/>
  <c r="H33" i="2"/>
  <c r="C25" i="2"/>
  <c r="C59" i="1"/>
  <c r="C90" i="1"/>
  <c r="C6" i="3" s="1"/>
  <c r="C109" i="1"/>
  <c r="C8" i="3" s="1"/>
  <c r="C125" i="1"/>
  <c r="C10" i="3" s="1"/>
  <c r="C136" i="1"/>
  <c r="C12" i="3" s="1"/>
  <c r="C152" i="1"/>
  <c r="C14" i="3" s="1"/>
  <c r="C34" i="1"/>
  <c r="C3" i="3" s="1"/>
  <c r="N6" i="3" l="1"/>
  <c r="N24" i="3"/>
  <c r="K6" i="3"/>
  <c r="K30" i="3"/>
  <c r="K12" i="3"/>
  <c r="H6" i="3"/>
  <c r="K18" i="3"/>
  <c r="K24" i="3"/>
  <c r="H35" i="2"/>
  <c r="G35" i="2"/>
  <c r="G44" i="2" s="1"/>
  <c r="C27" i="3"/>
  <c r="C28" i="3" s="1"/>
  <c r="C61" i="1"/>
  <c r="C92" i="1" s="1"/>
  <c r="C111" i="1" s="1"/>
  <c r="C127" i="1" s="1"/>
  <c r="C138" i="1" s="1"/>
  <c r="C153" i="1" s="1"/>
  <c r="C4" i="3"/>
  <c r="N12" i="3" s="1"/>
  <c r="B44" i="2"/>
  <c r="C23" i="3" s="1"/>
  <c r="D21" i="3"/>
  <c r="D22" i="3"/>
  <c r="D26" i="3"/>
  <c r="D27" i="3"/>
  <c r="W24" i="3" l="1"/>
  <c r="N7" i="3"/>
  <c r="T6" i="3"/>
  <c r="T18" i="3"/>
  <c r="N19" i="3"/>
  <c r="C29" i="3"/>
  <c r="C5" i="3"/>
  <c r="C7" i="3" s="1"/>
  <c r="H12" i="3" s="1"/>
  <c r="D28" i="3"/>
  <c r="C43" i="2"/>
  <c r="C44" i="2" s="1"/>
  <c r="D23" i="3" s="1"/>
  <c r="D152" i="1"/>
  <c r="D14" i="3" s="1"/>
  <c r="D136" i="1"/>
  <c r="D12" i="3" s="1"/>
  <c r="D125" i="1"/>
  <c r="D10" i="3" s="1"/>
  <c r="D109" i="1"/>
  <c r="D8" i="3" s="1"/>
  <c r="D59" i="1"/>
  <c r="D4" i="3" s="1"/>
  <c r="D90" i="1"/>
  <c r="D6" i="3" s="1"/>
  <c r="D34" i="1"/>
  <c r="W25" i="3" l="1"/>
  <c r="C30" i="3"/>
  <c r="T12" i="3"/>
  <c r="Q6" i="3"/>
  <c r="N13" i="3"/>
  <c r="D29" i="3"/>
  <c r="C9" i="3"/>
  <c r="W15" i="3" s="1"/>
  <c r="D61" i="1"/>
  <c r="D92" i="1" s="1"/>
  <c r="D111" i="1" s="1"/>
  <c r="D3" i="3"/>
  <c r="H44" i="2"/>
  <c r="D127" i="1" l="1"/>
  <c r="D138" i="1" s="1"/>
  <c r="D153" i="1" s="1"/>
  <c r="T7" i="3"/>
  <c r="N25" i="3"/>
  <c r="W6" i="3"/>
  <c r="H18" i="3"/>
  <c r="Q12" i="3"/>
  <c r="Q18" i="3"/>
  <c r="D30" i="3"/>
  <c r="Q7" i="3"/>
  <c r="K7" i="3"/>
  <c r="K13" i="3"/>
  <c r="H7" i="3"/>
  <c r="K19" i="3"/>
  <c r="K31" i="3"/>
  <c r="K25" i="3"/>
  <c r="C11" i="3"/>
  <c r="H24" i="3" s="1"/>
  <c r="D5" i="3"/>
  <c r="D7" i="3" s="1"/>
  <c r="H13" i="3" s="1"/>
  <c r="C13" i="3" l="1"/>
  <c r="C15" i="3" s="1"/>
  <c r="D9" i="3"/>
  <c r="W16" i="3" s="1"/>
  <c r="Q13" i="3" l="1"/>
  <c r="W7" i="3"/>
  <c r="H30" i="3"/>
  <c r="Q19" i="3"/>
  <c r="H19" i="3"/>
  <c r="D11" i="3"/>
  <c r="H25" i="3" s="1"/>
  <c r="E14" i="3"/>
  <c r="E12" i="3"/>
  <c r="E10" i="3"/>
  <c r="E27" i="3"/>
  <c r="E26" i="3"/>
  <c r="N20" i="3" s="1"/>
  <c r="E21" i="3"/>
  <c r="N8" i="3" l="1"/>
  <c r="D13" i="3"/>
  <c r="D15" i="3" s="1"/>
  <c r="E28" i="3"/>
  <c r="E22" i="3"/>
  <c r="E23" i="3"/>
  <c r="E3" i="3"/>
  <c r="N26" i="3" s="1"/>
  <c r="E4" i="3"/>
  <c r="E6" i="3"/>
  <c r="E8" i="3"/>
  <c r="W26" i="3" l="1"/>
  <c r="N14" i="3"/>
  <c r="K20" i="3"/>
  <c r="K26" i="3"/>
  <c r="K14" i="3"/>
  <c r="H8" i="3"/>
  <c r="K8" i="3"/>
  <c r="K32" i="3"/>
  <c r="T8" i="3"/>
  <c r="T19" i="3"/>
  <c r="T13" i="3"/>
  <c r="H31" i="3"/>
  <c r="E29" i="3"/>
  <c r="E5" i="3"/>
  <c r="E7" i="3" s="1"/>
  <c r="H14" i="3" s="1"/>
  <c r="E30" i="3" l="1"/>
  <c r="T14" i="3"/>
  <c r="Q8" i="3"/>
  <c r="E9" i="3"/>
  <c r="W17" i="3" s="1"/>
  <c r="H20" i="3" l="1"/>
  <c r="W8" i="3"/>
  <c r="Q14" i="3"/>
  <c r="Q20" i="3"/>
  <c r="E11" i="3"/>
  <c r="H26" i="3" s="1"/>
  <c r="E13" i="3" l="1"/>
  <c r="E15" i="3" s="1"/>
  <c r="T20" i="3" l="1"/>
  <c r="H32" i="3"/>
</calcChain>
</file>

<file path=xl/sharedStrings.xml><?xml version="1.0" encoding="utf-8"?>
<sst xmlns="http://schemas.openxmlformats.org/spreadsheetml/2006/main" count="370" uniqueCount="274">
  <si>
    <t>Income Statement</t>
  </si>
  <si>
    <t>Gross Margin</t>
  </si>
  <si>
    <t>Contribution Margin</t>
  </si>
  <si>
    <t>EBITDA</t>
  </si>
  <si>
    <t>EBIT</t>
  </si>
  <si>
    <t>Net Income</t>
  </si>
  <si>
    <t>Total Cost of Goods Sold</t>
  </si>
  <si>
    <t>Total Interest Expense</t>
  </si>
  <si>
    <t>+</t>
  </si>
  <si>
    <t>(-)</t>
  </si>
  <si>
    <t>=</t>
  </si>
  <si>
    <t>(+/-)</t>
  </si>
  <si>
    <t>Current Assets</t>
  </si>
  <si>
    <t>Other Assets</t>
  </si>
  <si>
    <t>Liabilities (Debt) &amp; Equity</t>
  </si>
  <si>
    <t>Equity</t>
  </si>
  <si>
    <t>Assets</t>
  </si>
  <si>
    <t>Current Liabilities</t>
  </si>
  <si>
    <t>Long Term Liabilities</t>
  </si>
  <si>
    <t>TOTAL ASSETS</t>
  </si>
  <si>
    <t>TOTAL DEBT + EQUITY</t>
  </si>
  <si>
    <t>Total Current Assets</t>
  </si>
  <si>
    <t>Total Fixed Assets</t>
  </si>
  <si>
    <t>TOTAL LIABILITIES</t>
  </si>
  <si>
    <t>Total Long Term Liabilities</t>
  </si>
  <si>
    <t>Total Current Liabilities</t>
  </si>
  <si>
    <t>Balance Sheet</t>
  </si>
  <si>
    <t>Current Ratio=</t>
  </si>
  <si>
    <r>
      <rPr>
        <sz val="11"/>
        <color theme="1"/>
        <rFont val="Calibri"/>
        <family val="2"/>
        <scheme val="minor"/>
      </rPr>
      <t xml:space="preserve">   </t>
    </r>
    <r>
      <rPr>
        <u/>
        <sz val="11"/>
        <color theme="1"/>
        <rFont val="Calibri"/>
        <family val="2"/>
        <scheme val="minor"/>
      </rPr>
      <t>Total Liabilities</t>
    </r>
  </si>
  <si>
    <t xml:space="preserve">   EBITDA</t>
  </si>
  <si>
    <t>Debt to EBITDA Ratio =</t>
  </si>
  <si>
    <t>Gross Margin Ratio =</t>
  </si>
  <si>
    <t xml:space="preserve">   Gross Revenue</t>
  </si>
  <si>
    <r>
      <t xml:space="preserve">   </t>
    </r>
    <r>
      <rPr>
        <u/>
        <sz val="11"/>
        <color theme="1"/>
        <rFont val="Calibri"/>
        <family val="2"/>
        <scheme val="minor"/>
      </rPr>
      <t>Gross Revenue - Cost of Goods Sold</t>
    </r>
  </si>
  <si>
    <t>Owner's Equity</t>
  </si>
  <si>
    <t>Working Capital=</t>
  </si>
  <si>
    <t>Contribution Margin Ratio =</t>
  </si>
  <si>
    <t xml:space="preserve">   Total Sales</t>
  </si>
  <si>
    <t>Operating Efficiency Ratio =</t>
  </si>
  <si>
    <t>Debt to Equity Ratio =</t>
  </si>
  <si>
    <r>
      <t xml:space="preserve">   </t>
    </r>
    <r>
      <rPr>
        <u/>
        <sz val="11"/>
        <color theme="1"/>
        <rFont val="Calibri"/>
        <family val="2"/>
        <scheme val="minor"/>
      </rPr>
      <t xml:space="preserve">Total Liabilities   </t>
    </r>
  </si>
  <si>
    <t xml:space="preserve">   Owner's Equity</t>
  </si>
  <si>
    <t>Asset Turnover Ratio=</t>
  </si>
  <si>
    <t xml:space="preserve">   Total Assets</t>
  </si>
  <si>
    <t>Return on Equity Ratio =</t>
  </si>
  <si>
    <r>
      <t xml:space="preserve">   </t>
    </r>
    <r>
      <rPr>
        <u/>
        <sz val="11"/>
        <color theme="1"/>
        <rFont val="Calibri"/>
        <family val="2"/>
        <scheme val="minor"/>
      </rPr>
      <t xml:space="preserve">Net Operating Profit   </t>
    </r>
  </si>
  <si>
    <t>Return on Assets Ratio =</t>
  </si>
  <si>
    <t>Income Statement Summary</t>
  </si>
  <si>
    <t>Balance Sheet Summary</t>
  </si>
  <si>
    <t xml:space="preserve">   Current Assets - Current Liabilities</t>
  </si>
  <si>
    <t xml:space="preserve">   Current Liabilities</t>
  </si>
  <si>
    <r>
      <rPr>
        <sz val="11"/>
        <color theme="1"/>
        <rFont val="Calibri"/>
        <family val="2"/>
        <scheme val="minor"/>
      </rPr>
      <t xml:space="preserve">  </t>
    </r>
    <r>
      <rPr>
        <u/>
        <sz val="11"/>
        <color theme="1"/>
        <rFont val="Calibri"/>
        <family val="2"/>
        <scheme val="minor"/>
      </rPr>
      <t xml:space="preserve"> Current Assets    </t>
    </r>
  </si>
  <si>
    <r>
      <t xml:space="preserve">  </t>
    </r>
    <r>
      <rPr>
        <u/>
        <sz val="11"/>
        <color theme="1"/>
        <rFont val="Calibri"/>
        <family val="2"/>
        <scheme val="minor"/>
      </rPr>
      <t xml:space="preserve"> Contribution Margin</t>
    </r>
  </si>
  <si>
    <r>
      <rPr>
        <sz val="11"/>
        <color theme="1"/>
        <rFont val="Calibri"/>
        <family val="2"/>
        <scheme val="minor"/>
      </rPr>
      <t xml:space="preserve">   </t>
    </r>
    <r>
      <rPr>
        <u/>
        <sz val="11"/>
        <color theme="1"/>
        <rFont val="Calibri"/>
        <family val="2"/>
        <scheme val="minor"/>
      </rPr>
      <t xml:space="preserve">Total Sales    </t>
    </r>
  </si>
  <si>
    <t>Working Capital Ratio =</t>
  </si>
  <si>
    <t xml:space="preserve"> Total Assets</t>
  </si>
  <si>
    <t>Amortization</t>
  </si>
  <si>
    <t>Total OH</t>
  </si>
  <si>
    <t>Total COGS</t>
  </si>
  <si>
    <t>Seeds &amp; Plants</t>
  </si>
  <si>
    <t>Electricity</t>
  </si>
  <si>
    <t>Machinery Fuel</t>
  </si>
  <si>
    <t>Office Expenses</t>
  </si>
  <si>
    <t>Telephone</t>
  </si>
  <si>
    <t>Depreciation</t>
  </si>
  <si>
    <t>Rent/Lease (land)</t>
  </si>
  <si>
    <t>Rent/Lease (equipment)</t>
  </si>
  <si>
    <t>Land</t>
  </si>
  <si>
    <t>Buildings</t>
  </si>
  <si>
    <t>Equipment</t>
  </si>
  <si>
    <t>Machinery</t>
  </si>
  <si>
    <t>Goodwill</t>
  </si>
  <si>
    <t>Feed</t>
  </si>
  <si>
    <t>Crop Insurance Payments</t>
  </si>
  <si>
    <t>Other</t>
  </si>
  <si>
    <t>Crop Insurance Premiums</t>
  </si>
  <si>
    <t>Operating Labour</t>
  </si>
  <si>
    <t>Transportation Costs</t>
  </si>
  <si>
    <t>Custom Fees</t>
  </si>
  <si>
    <t>Management and Administrative Salaries</t>
  </si>
  <si>
    <t>Total Cost of Capital</t>
  </si>
  <si>
    <t>Cost of Goods Sold (COGS):</t>
  </si>
  <si>
    <t>Operating Overheads (OH):</t>
  </si>
  <si>
    <t>Cost of Capital:</t>
  </si>
  <si>
    <t>Interest Expense:</t>
  </si>
  <si>
    <t>Other Income and Expenses:</t>
  </si>
  <si>
    <t>Other Long Term Debt</t>
  </si>
  <si>
    <t>Shareholder Contributions</t>
  </si>
  <si>
    <t>Shareholder Loans</t>
  </si>
  <si>
    <t>Retained Earnings</t>
  </si>
  <si>
    <t>Total Other Assets</t>
  </si>
  <si>
    <t>Total Equity</t>
  </si>
  <si>
    <t>Bank Debt to EBITDA Ratio =</t>
  </si>
  <si>
    <t>Operating Credit + Longterm Bank Debt</t>
  </si>
  <si>
    <t>Total Operating Overhead</t>
  </si>
  <si>
    <t>Total Other Income and Expenses</t>
  </si>
  <si>
    <r>
      <t>______</t>
    </r>
    <r>
      <rPr>
        <u/>
        <sz val="11"/>
        <color theme="1"/>
        <rFont val="Calibri"/>
        <family val="2"/>
        <scheme val="minor"/>
      </rPr>
      <t xml:space="preserve">Working capital                 </t>
    </r>
  </si>
  <si>
    <t>Custom Work</t>
  </si>
  <si>
    <t>Total Direct Operating Expenses</t>
  </si>
  <si>
    <t xml:space="preserve">   Total Operating Costs (OH+COGS+DOE)</t>
  </si>
  <si>
    <t>Direct Operating Expenses (DOE):</t>
  </si>
  <si>
    <t>Total DOE</t>
  </si>
  <si>
    <t>Non Current Assets</t>
  </si>
  <si>
    <t>Total Non Current Assets</t>
  </si>
  <si>
    <t>Greater than</t>
  </si>
  <si>
    <t>Between</t>
  </si>
  <si>
    <t>Less than</t>
  </si>
  <si>
    <t>Canola</t>
  </si>
  <si>
    <t>Oats</t>
  </si>
  <si>
    <t>Wheat</t>
  </si>
  <si>
    <t>Barley</t>
  </si>
  <si>
    <t>Margin Ratios</t>
  </si>
  <si>
    <t>Cost Ratios</t>
  </si>
  <si>
    <t>Cost of Goods Sold</t>
  </si>
  <si>
    <t>Gross Revenue</t>
  </si>
  <si>
    <t>Cost of Goods Sold Ratio =</t>
  </si>
  <si>
    <t xml:space="preserve">Direct Operating Expenses Ratio = </t>
  </si>
  <si>
    <r>
      <rPr>
        <u/>
        <sz val="11"/>
        <color theme="1"/>
        <rFont val="Calibri"/>
        <family val="2"/>
        <scheme val="minor"/>
      </rPr>
      <t>Direct Operating Expenses</t>
    </r>
    <r>
      <rPr>
        <sz val="11"/>
        <color theme="1"/>
        <rFont val="Calibri"/>
        <family val="2"/>
        <scheme val="minor"/>
      </rPr>
      <t xml:space="preserve"> </t>
    </r>
  </si>
  <si>
    <t>Operating Overhead Ratio</t>
  </si>
  <si>
    <t xml:space="preserve">Operating Overhead </t>
  </si>
  <si>
    <t>Liquidity Measurements</t>
  </si>
  <si>
    <t>Non negative less than</t>
  </si>
  <si>
    <t>Performance of Investments</t>
  </si>
  <si>
    <t>Budget</t>
  </si>
  <si>
    <t>Soybeans</t>
  </si>
  <si>
    <t>Milk Sales</t>
  </si>
  <si>
    <t>Egg Sales</t>
  </si>
  <si>
    <t>Building Repairs</t>
  </si>
  <si>
    <t>Machinery Repairs</t>
  </si>
  <si>
    <t>Motor Vehicle Expenses</t>
  </si>
  <si>
    <t>Storage and Drying</t>
  </si>
  <si>
    <t>Bank Charges</t>
  </si>
  <si>
    <t>Property Taxes</t>
  </si>
  <si>
    <t>Land Clearing and Draining</t>
  </si>
  <si>
    <t>Interest on Long-Term Debt</t>
  </si>
  <si>
    <t>Interest on Operating Credit</t>
  </si>
  <si>
    <t>Gain/Loss on Disposal of Property and Equipment</t>
  </si>
  <si>
    <t>Dividend Income</t>
  </si>
  <si>
    <t>Interest and Miscellaneous Earnings</t>
  </si>
  <si>
    <t xml:space="preserve">Corn </t>
  </si>
  <si>
    <t xml:space="preserve">Peas </t>
  </si>
  <si>
    <t>Crops</t>
  </si>
  <si>
    <t>Livestock</t>
  </si>
  <si>
    <t>Veterinary / Breeding / Medication</t>
  </si>
  <si>
    <t>Marketing Fees</t>
  </si>
  <si>
    <t>Small Tools (Hardward and Supplies)</t>
  </si>
  <si>
    <t>Employee Benefits</t>
  </si>
  <si>
    <t>Advertising and Promotion Costs</t>
  </si>
  <si>
    <t>Insurance</t>
  </si>
  <si>
    <t>Other Insurance Premiums</t>
  </si>
  <si>
    <t>Professional Fees</t>
  </si>
  <si>
    <t>Fees, Dues and Registrations</t>
  </si>
  <si>
    <t>Donations</t>
  </si>
  <si>
    <t xml:space="preserve">Product Inventory </t>
  </si>
  <si>
    <t>Marketable Securities</t>
  </si>
  <si>
    <t>Income Tax Refundable</t>
  </si>
  <si>
    <t>Long Term Bank Debt</t>
  </si>
  <si>
    <t>Lease Obligations</t>
  </si>
  <si>
    <t>Instructions:</t>
  </si>
  <si>
    <t>Solvency Measurements</t>
  </si>
  <si>
    <t>Demand Loans</t>
  </si>
  <si>
    <t>Fertilizer</t>
  </si>
  <si>
    <t>Chemical</t>
  </si>
  <si>
    <t>Hedge Deposits</t>
  </si>
  <si>
    <t xml:space="preserve">Cash </t>
  </si>
  <si>
    <t>Accounts Receivable</t>
  </si>
  <si>
    <t xml:space="preserve">Input Inventory </t>
  </si>
  <si>
    <t>Due from Shareholders</t>
  </si>
  <si>
    <t>GST/HST Refundable</t>
  </si>
  <si>
    <t>Worker's Compensation Expense</t>
  </si>
  <si>
    <t xml:space="preserve">Heating Fuel </t>
  </si>
  <si>
    <t>Government Subsidies</t>
  </si>
  <si>
    <t>Rental Income</t>
  </si>
  <si>
    <t>Income Taxes Payable</t>
  </si>
  <si>
    <t>Payable to Shareholders</t>
  </si>
  <si>
    <t xml:space="preserve">Private Loans </t>
  </si>
  <si>
    <t>Current Portion of Long-term Debt</t>
  </si>
  <si>
    <t xml:space="preserve">Current Portion of Capital Leases </t>
  </si>
  <si>
    <t xml:space="preserve">Current Portion of Demand Loans </t>
  </si>
  <si>
    <t>GST/HST Payable</t>
  </si>
  <si>
    <t>Bank Indebtedness</t>
  </si>
  <si>
    <t>Straw</t>
  </si>
  <si>
    <t>Hay</t>
  </si>
  <si>
    <t>Seed</t>
  </si>
  <si>
    <t>Lentils</t>
  </si>
  <si>
    <t>Market Livestock Sales</t>
  </si>
  <si>
    <t>Non-Market Livestock Sales</t>
  </si>
  <si>
    <t>Market Livestock Purchases</t>
  </si>
  <si>
    <t>Non-Market Livestock Purchases</t>
  </si>
  <si>
    <t>Carbon Credit (+/-)</t>
  </si>
  <si>
    <t>Foreign Exchange (+/-)</t>
  </si>
  <si>
    <t>Surface Leases</t>
  </si>
  <si>
    <t>Crop in Field</t>
  </si>
  <si>
    <t>Agri-Invest Account</t>
  </si>
  <si>
    <t>Net Commodity Trading Revenue (+/-)</t>
  </si>
  <si>
    <t>Prepaid Expenses and Deposits</t>
  </si>
  <si>
    <t>Market Livestock</t>
  </si>
  <si>
    <t>Non-Market Livestock</t>
  </si>
  <si>
    <r>
      <t xml:space="preserve">   </t>
    </r>
    <r>
      <rPr>
        <u/>
        <sz val="11"/>
        <color theme="1"/>
        <rFont val="Calibri"/>
        <family val="2"/>
        <scheme val="minor"/>
      </rPr>
      <t>EBITDA</t>
    </r>
  </si>
  <si>
    <t>EBIT Ratio</t>
  </si>
  <si>
    <t>Profit Ratio</t>
  </si>
  <si>
    <t>Net Profit</t>
  </si>
  <si>
    <t>Cost of Capital</t>
  </si>
  <si>
    <t>Interest Expenses</t>
  </si>
  <si>
    <t>Accounts Payable</t>
  </si>
  <si>
    <t>Harvested Crops Available for Sale</t>
  </si>
  <si>
    <t>Home Grown Crops for Feed</t>
  </si>
  <si>
    <t>Purchased Feed</t>
  </si>
  <si>
    <t>Product Inventory Includes:</t>
  </si>
  <si>
    <t>Input Inventory Includes:</t>
  </si>
  <si>
    <t>Pesticides/Chemical</t>
  </si>
  <si>
    <t>Elevator Charges</t>
  </si>
  <si>
    <t>Interest on Medium-Term Debt</t>
  </si>
  <si>
    <t>Debt Service Ratio</t>
  </si>
  <si>
    <t>Debt (Interest+Principal+Rental+Lease)</t>
  </si>
  <si>
    <t>Disclaimer:</t>
  </si>
  <si>
    <t>Revenue:</t>
  </si>
  <si>
    <t>Total Revenue</t>
  </si>
  <si>
    <t>Net Profit (Earnings Before Taxes)</t>
  </si>
  <si>
    <t>Cost of Capital Ratio</t>
  </si>
  <si>
    <t>Interest Ratio</t>
  </si>
  <si>
    <t>Net Profit (Earnings before Taxes)</t>
  </si>
  <si>
    <t>Seed Cleaning and Treatment</t>
  </si>
  <si>
    <t>All in Debt Service Ratio</t>
  </si>
  <si>
    <t>January</t>
  </si>
  <si>
    <t>February</t>
  </si>
  <si>
    <t>March</t>
  </si>
  <si>
    <t>April</t>
  </si>
  <si>
    <t>May</t>
  </si>
  <si>
    <t>June</t>
  </si>
  <si>
    <t>July</t>
  </si>
  <si>
    <t>August</t>
  </si>
  <si>
    <t>September</t>
  </si>
  <si>
    <t>October</t>
  </si>
  <si>
    <t>November</t>
  </si>
  <si>
    <t>December</t>
  </si>
  <si>
    <t>Month of Year End:</t>
  </si>
  <si>
    <t>←</t>
  </si>
  <si>
    <t>Select the month of your Year End</t>
  </si>
  <si>
    <t>Debt (Interest+Principal+Rental+Lease+Personal Withdrawals)</t>
  </si>
  <si>
    <t>Debt/Asset Ratio</t>
  </si>
  <si>
    <t>Debt</t>
  </si>
  <si>
    <t>Asset</t>
  </si>
  <si>
    <t>Revenue</t>
  </si>
  <si>
    <t>Working Capital Ratio</t>
  </si>
  <si>
    <t>Working Capital/Revenue  Ratio =</t>
  </si>
  <si>
    <t>Fixed Assets - Fair Market Value</t>
  </si>
  <si>
    <t>Fixed Assets - Tax Value (Depreciated/Purchase)</t>
  </si>
  <si>
    <t>Use Fair Market Value</t>
  </si>
  <si>
    <t>Use Tax Value</t>
  </si>
  <si>
    <t>Crop Inventory at Year End (+)</t>
  </si>
  <si>
    <t>Crop Inventory at Beginning of Year (-)</t>
  </si>
  <si>
    <t>Market Livestock Inventory at Year End (+)</t>
  </si>
  <si>
    <t>Market Livestock at Beginning of Year (-)</t>
  </si>
  <si>
    <t>Accounts Receivable from Previous Year (-)</t>
  </si>
  <si>
    <t>Accounts Receivable at Year End (+)</t>
  </si>
  <si>
    <t>Accounts Payable for Cost of Goods Sold from Last Year (-)</t>
  </si>
  <si>
    <t>Accounts Payable for Cost of Goods Sold at Year-End (+)</t>
  </si>
  <si>
    <t>Input Inventory Carried Over from Last Year (+)</t>
  </si>
  <si>
    <t>Input Inventory at Year-End (-)</t>
  </si>
  <si>
    <t>Non-market livestock inventory carried over from last year (+)</t>
  </si>
  <si>
    <t>Non-market livestock inventory at Year-End (-)</t>
  </si>
  <si>
    <t>Cost of Goods Sold, Paid for in Previous Year (Prepaid) (+)</t>
  </si>
  <si>
    <t>Cost of Goods Sold, Paid for Next Year (Prepaid) (-)</t>
  </si>
  <si>
    <t>Accounts Payable for Direct Operating Expenses from Last Year (-)</t>
  </si>
  <si>
    <t>Accounts Payable for Direct Operating Expenses at Year-End (+)</t>
  </si>
  <si>
    <t>Direct Operating Costs Inventory at Year End (+)</t>
  </si>
  <si>
    <t>Direct Operating Costs Inventory at Beginning of Year (-)</t>
  </si>
  <si>
    <t>Direct Operating Costs, Paid for in Previous Year (Prepaid) (+)</t>
  </si>
  <si>
    <t>Direct Operating Costs, Paid for Next Year (Prepaid) (-)</t>
  </si>
  <si>
    <t>Accounts Payable for Operating Overhead from Last Year (-)</t>
  </si>
  <si>
    <t>Accounts Payable for Operating Overhead at Year-End (+)</t>
  </si>
  <si>
    <t>Accounts Payable for Capital from Last Year (-)</t>
  </si>
  <si>
    <t>Accounts Payable for Capital at Year-End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</si>
</sst>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0.0%"/>
  </numFmts>
  <fonts count="22" x14ac:knownFonts="1">
    <font>
      <sz val="11"/>
      <color theme="1"/>
      <name val="Calibri"/>
      <family val="2"/>
      <scheme val="minor"/>
    </font>
    <font>
      <b/>
      <sz val="11"/>
      <color theme="1"/>
      <name val="Calibri"/>
      <family val="2"/>
      <scheme val="minor"/>
    </font>
    <font>
      <sz val="20"/>
      <color theme="1"/>
      <name val="Calibri"/>
      <family val="2"/>
      <scheme val="minor"/>
    </font>
    <font>
      <sz val="22"/>
      <color theme="1"/>
      <name val="Calibri"/>
      <family val="2"/>
      <scheme val="minor"/>
    </font>
    <font>
      <b/>
      <sz val="20"/>
      <color theme="1"/>
      <name val="Calibri"/>
      <family val="2"/>
      <scheme val="minor"/>
    </font>
    <font>
      <b/>
      <sz val="14"/>
      <color theme="1"/>
      <name val="Calibri"/>
      <family val="2"/>
      <scheme val="minor"/>
    </font>
    <font>
      <b/>
      <sz val="28"/>
      <color theme="1"/>
      <name val="Calibri"/>
      <family val="2"/>
      <scheme val="minor"/>
    </font>
    <font>
      <u/>
      <sz val="11"/>
      <color theme="1"/>
      <name val="Calibri"/>
      <family val="2"/>
      <scheme val="minor"/>
    </font>
    <font>
      <sz val="11"/>
      <color theme="1"/>
      <name val="Calibri"/>
      <family val="2"/>
      <scheme val="minor"/>
    </font>
    <font>
      <i/>
      <sz val="11"/>
      <color theme="1"/>
      <name val="Calibri"/>
      <family val="2"/>
      <scheme val="minor"/>
    </font>
    <font>
      <sz val="40"/>
      <color theme="1"/>
      <name val="Calibri"/>
      <family val="2"/>
      <scheme val="minor"/>
    </font>
    <font>
      <sz val="11"/>
      <color theme="1"/>
      <name val="Calibri"/>
      <family val="2"/>
    </font>
    <font>
      <b/>
      <sz val="14"/>
      <color rgb="FF000000"/>
      <name val="Calibri"/>
      <family val="2"/>
    </font>
    <font>
      <b/>
      <sz val="11"/>
      <color rgb="FF000000"/>
      <name val="Calibri"/>
      <family val="2"/>
    </font>
    <font>
      <sz val="8"/>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20"/>
      <color theme="1"/>
      <name val="Calibri"/>
      <family val="2"/>
    </font>
    <font>
      <u/>
      <sz val="11"/>
      <color theme="1"/>
      <name val="Calibri"/>
      <family val="2"/>
    </font>
    <font>
      <sz val="10"/>
      <name val="Arial"/>
      <family val="2"/>
    </font>
    <font>
      <u/>
      <sz val="10"/>
      <color indexed="12"/>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C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C4D79B"/>
        <bgColor rgb="FF000000"/>
      </patternFill>
    </fill>
    <fill>
      <patternFill patternType="solid">
        <fgColor rgb="FFFFFFFF"/>
        <bgColor rgb="FF000000"/>
      </patternFill>
    </fill>
    <fill>
      <patternFill patternType="solid">
        <fgColor theme="9" tint="0.59999389629810485"/>
        <bgColor indexed="64"/>
      </patternFill>
    </fill>
  </fills>
  <borders count="19">
    <border>
      <left/>
      <right/>
      <top/>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s>
  <cellStyleXfs count="5">
    <xf numFmtId="0" fontId="0" fillId="0" borderId="0"/>
    <xf numFmtId="164" fontId="8" fillId="0" borderId="0" applyFont="0" applyFill="0" applyBorder="0" applyAlignment="0" applyProtection="0"/>
    <xf numFmtId="9" fontId="8" fillId="0" borderId="0" applyFont="0" applyFill="0" applyBorder="0" applyAlignment="0" applyProtection="0"/>
    <xf numFmtId="0" fontId="20" fillId="0" borderId="0"/>
    <xf numFmtId="0" fontId="21" fillId="0" borderId="0" applyNumberFormat="0" applyFill="0" applyBorder="0" applyAlignment="0" applyProtection="0">
      <alignment vertical="top"/>
      <protection locked="0"/>
    </xf>
  </cellStyleXfs>
  <cellXfs count="180">
    <xf numFmtId="0" fontId="0" fillId="0" borderId="0" xfId="0"/>
    <xf numFmtId="0" fontId="1" fillId="0" borderId="0" xfId="0" applyFont="1"/>
    <xf numFmtId="0" fontId="1" fillId="3" borderId="2" xfId="0" applyFont="1" applyFill="1" applyBorder="1"/>
    <xf numFmtId="0" fontId="1" fillId="3" borderId="0" xfId="0" applyFont="1" applyFill="1"/>
    <xf numFmtId="0" fontId="1" fillId="3" borderId="1" xfId="0" applyFont="1" applyFill="1" applyBorder="1"/>
    <xf numFmtId="0" fontId="0" fillId="0" borderId="0" xfId="0" applyAlignment="1">
      <alignment horizontal="center"/>
    </xf>
    <xf numFmtId="0" fontId="0" fillId="0" borderId="0" xfId="0" applyAlignment="1">
      <alignment horizontal="center" vertical="center"/>
    </xf>
    <xf numFmtId="0" fontId="0" fillId="5" borderId="0" xfId="0" applyFill="1" applyAlignment="1">
      <alignment horizontal="center" vertical="center"/>
    </xf>
    <xf numFmtId="0" fontId="1" fillId="5" borderId="0" xfId="0" applyFont="1" applyFill="1" applyAlignment="1">
      <alignment horizontal="center" vertical="center"/>
    </xf>
    <xf numFmtId="0" fontId="0" fillId="3" borderId="0" xfId="0" applyFill="1"/>
    <xf numFmtId="0" fontId="0" fillId="3" borderId="2" xfId="0" applyFill="1" applyBorder="1"/>
    <xf numFmtId="0" fontId="1" fillId="7" borderId="5" xfId="0" applyFont="1" applyFill="1" applyBorder="1"/>
    <xf numFmtId="0" fontId="0" fillId="0" borderId="5" xfId="0" applyBorder="1"/>
    <xf numFmtId="0" fontId="1" fillId="0" borderId="5" xfId="0" applyFont="1" applyBorder="1"/>
    <xf numFmtId="0" fontId="1" fillId="5" borderId="8" xfId="0" applyFont="1" applyFill="1" applyBorder="1"/>
    <xf numFmtId="0" fontId="1" fillId="8" borderId="5" xfId="0" applyFont="1" applyFill="1" applyBorder="1"/>
    <xf numFmtId="0" fontId="1" fillId="2" borderId="5" xfId="0" applyFont="1" applyFill="1" applyBorder="1"/>
    <xf numFmtId="0" fontId="1" fillId="8" borderId="0" xfId="0" applyFont="1" applyFill="1"/>
    <xf numFmtId="0" fontId="1" fillId="7" borderId="0" xfId="0" applyFont="1" applyFill="1"/>
    <xf numFmtId="0" fontId="5" fillId="7" borderId="3" xfId="0" applyFont="1" applyFill="1" applyBorder="1" applyAlignment="1">
      <alignment horizontal="center"/>
    </xf>
    <xf numFmtId="0" fontId="5" fillId="8" borderId="3" xfId="0" applyFont="1" applyFill="1" applyBorder="1"/>
    <xf numFmtId="0" fontId="0" fillId="6" borderId="0" xfId="0" applyFill="1" applyAlignment="1">
      <alignment horizontal="center" vertical="center"/>
    </xf>
    <xf numFmtId="0" fontId="0" fillId="6" borderId="0" xfId="0" applyFill="1" applyAlignment="1">
      <alignment horizontal="center"/>
    </xf>
    <xf numFmtId="0" fontId="1" fillId="6" borderId="0" xfId="0" applyFont="1" applyFill="1" applyAlignment="1">
      <alignment horizontal="center"/>
    </xf>
    <xf numFmtId="3" fontId="0" fillId="0" borderId="0" xfId="0" applyNumberFormat="1"/>
    <xf numFmtId="165" fontId="1" fillId="0" borderId="0" xfId="0" applyNumberFormat="1" applyFont="1"/>
    <xf numFmtId="0" fontId="1" fillId="0" borderId="9" xfId="0" applyFont="1" applyBorder="1" applyAlignment="1">
      <alignment horizontal="center"/>
    </xf>
    <xf numFmtId="0" fontId="0" fillId="0" borderId="11" xfId="0" applyBorder="1" applyAlignment="1">
      <alignment horizontal="center"/>
    </xf>
    <xf numFmtId="0" fontId="7" fillId="0" borderId="11" xfId="0" applyFont="1" applyBorder="1" applyAlignment="1">
      <alignment horizontal="center"/>
    </xf>
    <xf numFmtId="0" fontId="1" fillId="9" borderId="11" xfId="0" applyFont="1" applyFill="1" applyBorder="1" applyAlignment="1">
      <alignment horizontal="center"/>
    </xf>
    <xf numFmtId="0" fontId="1" fillId="9" borderId="13" xfId="0" applyFont="1" applyFill="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5" fillId="7" borderId="2" xfId="0" applyFont="1" applyFill="1" applyBorder="1" applyAlignment="1">
      <alignment horizontal="center"/>
    </xf>
    <xf numFmtId="0" fontId="1" fillId="2" borderId="0" xfId="0" applyFont="1" applyFill="1"/>
    <xf numFmtId="0" fontId="1" fillId="5" borderId="17" xfId="0" applyFont="1" applyFill="1" applyBorder="1"/>
    <xf numFmtId="0" fontId="5" fillId="8" borderId="0" xfId="0" applyFont="1" applyFill="1"/>
    <xf numFmtId="3" fontId="0" fillId="0" borderId="0" xfId="0" applyNumberFormat="1" applyProtection="1">
      <protection locked="0"/>
    </xf>
    <xf numFmtId="0" fontId="0" fillId="0" borderId="0" xfId="0" applyProtection="1">
      <protection locked="0"/>
    </xf>
    <xf numFmtId="165" fontId="0" fillId="0" borderId="0" xfId="0" applyNumberFormat="1" applyProtection="1">
      <protection locked="0"/>
    </xf>
    <xf numFmtId="0" fontId="1" fillId="7" borderId="5" xfId="0" applyFont="1" applyFill="1" applyBorder="1" applyProtection="1">
      <protection locked="0"/>
    </xf>
    <xf numFmtId="0" fontId="0" fillId="0" borderId="5" xfId="0" applyBorder="1" applyProtection="1">
      <protection locked="0"/>
    </xf>
    <xf numFmtId="0" fontId="1" fillId="8" borderId="5" xfId="0" applyFont="1" applyFill="1" applyBorder="1" applyProtection="1">
      <protection locked="0"/>
    </xf>
    <xf numFmtId="165" fontId="1" fillId="7" borderId="0" xfId="0" applyNumberFormat="1" applyFont="1" applyFill="1"/>
    <xf numFmtId="9" fontId="1" fillId="0" borderId="10" xfId="0" applyNumberFormat="1" applyFont="1" applyBorder="1" applyAlignment="1">
      <alignment horizontal="center"/>
    </xf>
    <xf numFmtId="9" fontId="1" fillId="0" borderId="12" xfId="0" applyNumberFormat="1" applyFont="1" applyBorder="1" applyAlignment="1">
      <alignment horizontal="center"/>
    </xf>
    <xf numFmtId="10" fontId="1" fillId="0" borderId="12" xfId="0" applyNumberFormat="1" applyFont="1" applyBorder="1" applyAlignment="1">
      <alignment horizontal="center"/>
    </xf>
    <xf numFmtId="0" fontId="0" fillId="0" borderId="12" xfId="0" applyBorder="1" applyAlignment="1">
      <alignment horizontal="center"/>
    </xf>
    <xf numFmtId="164" fontId="0" fillId="0" borderId="0" xfId="1" applyFont="1" applyProtection="1">
      <protection locked="0"/>
    </xf>
    <xf numFmtId="164" fontId="1" fillId="3" borderId="0" xfId="1" applyFont="1" applyFill="1"/>
    <xf numFmtId="164" fontId="0" fillId="0" borderId="0" xfId="1" applyFont="1"/>
    <xf numFmtId="164" fontId="1" fillId="0" borderId="0" xfId="1" applyFont="1"/>
    <xf numFmtId="164" fontId="1" fillId="3" borderId="2" xfId="1" applyFont="1" applyFill="1" applyBorder="1"/>
    <xf numFmtId="164" fontId="1" fillId="3" borderId="1" xfId="1" applyFont="1" applyFill="1" applyBorder="1"/>
    <xf numFmtId="9" fontId="0" fillId="0" borderId="0" xfId="2" applyFont="1" applyAlignment="1">
      <alignment horizontal="center"/>
    </xf>
    <xf numFmtId="0" fontId="0" fillId="0" borderId="11" xfId="0" applyBorder="1"/>
    <xf numFmtId="0" fontId="0" fillId="0" borderId="12" xfId="0" applyBorder="1"/>
    <xf numFmtId="0" fontId="1" fillId="0" borderId="11" xfId="0" applyFont="1" applyBorder="1" applyAlignment="1">
      <alignment horizontal="center"/>
    </xf>
    <xf numFmtId="9" fontId="0" fillId="10" borderId="12" xfId="2" applyFont="1" applyFill="1" applyBorder="1" applyAlignment="1">
      <alignment horizontal="center"/>
    </xf>
    <xf numFmtId="9" fontId="0" fillId="10" borderId="14" xfId="2" applyFont="1" applyFill="1" applyBorder="1" applyAlignment="1">
      <alignment horizontal="center"/>
    </xf>
    <xf numFmtId="9" fontId="0" fillId="10" borderId="12" xfId="0" applyNumberFormat="1" applyFill="1" applyBorder="1" applyAlignment="1">
      <alignment horizontal="center"/>
    </xf>
    <xf numFmtId="9" fontId="0" fillId="10" borderId="14" xfId="0" applyNumberFormat="1" applyFill="1" applyBorder="1" applyAlignment="1">
      <alignment horizontal="center"/>
    </xf>
    <xf numFmtId="165" fontId="0" fillId="10" borderId="12" xfId="0" applyNumberFormat="1" applyFill="1" applyBorder="1" applyAlignment="1">
      <alignment horizontal="center"/>
    </xf>
    <xf numFmtId="9" fontId="8" fillId="0" borderId="12" xfId="2" applyBorder="1" applyAlignment="1">
      <alignment horizontal="center"/>
    </xf>
    <xf numFmtId="9" fontId="8" fillId="0" borderId="14" xfId="2" applyBorder="1" applyAlignment="1">
      <alignment horizontal="center"/>
    </xf>
    <xf numFmtId="2" fontId="1" fillId="0" borderId="12" xfId="0" applyNumberFormat="1" applyFont="1" applyBorder="1" applyAlignment="1">
      <alignment horizontal="center"/>
    </xf>
    <xf numFmtId="2" fontId="0" fillId="0" borderId="0" xfId="0" applyNumberFormat="1"/>
    <xf numFmtId="2" fontId="0" fillId="0" borderId="12" xfId="0" applyNumberFormat="1" applyBorder="1" applyAlignment="1">
      <alignment horizontal="center"/>
    </xf>
    <xf numFmtId="2" fontId="1" fillId="0" borderId="12" xfId="2" applyNumberFormat="1" applyFont="1" applyBorder="1" applyAlignment="1">
      <alignment horizontal="center"/>
    </xf>
    <xf numFmtId="2" fontId="0" fillId="10" borderId="12" xfId="0" applyNumberFormat="1" applyFill="1" applyBorder="1" applyAlignment="1">
      <alignment horizontal="center"/>
    </xf>
    <xf numFmtId="164" fontId="1" fillId="5" borderId="15" xfId="1" applyFont="1" applyFill="1" applyBorder="1"/>
    <xf numFmtId="0" fontId="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5" borderId="0" xfId="0" applyFont="1" applyFill="1" applyAlignment="1">
      <alignment horizontal="left" vertical="center"/>
    </xf>
    <xf numFmtId="0" fontId="0" fillId="0" borderId="0" xfId="0" applyAlignment="1">
      <alignment horizontal="left" vertical="center"/>
    </xf>
    <xf numFmtId="0" fontId="4" fillId="5" borderId="0" xfId="0" applyFont="1" applyFill="1" applyAlignment="1">
      <alignment horizontal="left" vertical="center"/>
    </xf>
    <xf numFmtId="0" fontId="4" fillId="0" borderId="0" xfId="0" applyFont="1" applyAlignment="1">
      <alignment horizontal="left" vertical="center"/>
    </xf>
    <xf numFmtId="0" fontId="0" fillId="0" borderId="0" xfId="0" applyAlignment="1" applyProtection="1">
      <alignment horizontal="left"/>
      <protection locked="0"/>
    </xf>
    <xf numFmtId="0" fontId="4" fillId="5" borderId="0" xfId="0" applyFont="1" applyFill="1" applyAlignment="1">
      <alignment horizontal="center" vertical="center"/>
    </xf>
    <xf numFmtId="164" fontId="1" fillId="3" borderId="2" xfId="0" applyNumberFormat="1" applyFont="1" applyFill="1" applyBorder="1"/>
    <xf numFmtId="166" fontId="0" fillId="10" borderId="12" xfId="0" applyNumberFormat="1" applyFill="1" applyBorder="1" applyAlignment="1">
      <alignment horizontal="center"/>
    </xf>
    <xf numFmtId="166" fontId="0" fillId="10" borderId="14" xfId="0" applyNumberFormat="1" applyFill="1" applyBorder="1" applyAlignment="1">
      <alignment horizontal="center"/>
    </xf>
    <xf numFmtId="0" fontId="11" fillId="0" borderId="0" xfId="0" applyFont="1"/>
    <xf numFmtId="0" fontId="7" fillId="0" borderId="0" xfId="0" applyFont="1"/>
    <xf numFmtId="164" fontId="1" fillId="5" borderId="1" xfId="1" applyFont="1" applyFill="1" applyBorder="1"/>
    <xf numFmtId="164" fontId="0" fillId="3" borderId="0" xfId="1" applyFont="1" applyFill="1"/>
    <xf numFmtId="164" fontId="0" fillId="3" borderId="2" xfId="1" applyFont="1" applyFill="1" applyBorder="1"/>
    <xf numFmtId="2" fontId="8" fillId="10" borderId="12" xfId="2" applyNumberFormat="1" applyFill="1" applyBorder="1" applyAlignment="1">
      <alignment horizontal="center"/>
    </xf>
    <xf numFmtId="2" fontId="8" fillId="10" borderId="14" xfId="2" applyNumberFormat="1" applyFill="1" applyBorder="1" applyAlignment="1">
      <alignment horizontal="center"/>
    </xf>
    <xf numFmtId="0" fontId="0" fillId="5" borderId="15" xfId="0" applyFill="1" applyBorder="1" applyAlignment="1">
      <alignment horizontal="center" vertical="center"/>
    </xf>
    <xf numFmtId="0" fontId="1" fillId="3" borderId="15" xfId="0" applyFont="1" applyFill="1" applyBorder="1"/>
    <xf numFmtId="164" fontId="1" fillId="3" borderId="15" xfId="1" applyFont="1" applyFill="1" applyBorder="1"/>
    <xf numFmtId="164" fontId="1" fillId="0" borderId="0" xfId="1" applyFont="1" applyProtection="1">
      <protection locked="0"/>
    </xf>
    <xf numFmtId="0" fontId="1" fillId="9" borderId="9" xfId="0" applyFont="1" applyFill="1" applyBorder="1" applyAlignment="1">
      <alignment horizontal="center"/>
    </xf>
    <xf numFmtId="9" fontId="0" fillId="10" borderId="10" xfId="2" applyFont="1" applyFill="1" applyBorder="1" applyAlignment="1">
      <alignment horizontal="center"/>
    </xf>
    <xf numFmtId="165" fontId="0" fillId="10" borderId="10" xfId="0" applyNumberFormat="1" applyFill="1" applyBorder="1" applyAlignment="1">
      <alignment horizontal="center"/>
    </xf>
    <xf numFmtId="2" fontId="0" fillId="10" borderId="10" xfId="0" applyNumberFormat="1" applyFill="1" applyBorder="1" applyAlignment="1">
      <alignment horizontal="center"/>
    </xf>
    <xf numFmtId="166" fontId="0" fillId="10" borderId="10" xfId="0" applyNumberFormat="1" applyFill="1" applyBorder="1" applyAlignment="1">
      <alignment horizontal="center"/>
    </xf>
    <xf numFmtId="0" fontId="8" fillId="10" borderId="10" xfId="2" applyNumberFormat="1" applyFill="1" applyBorder="1" applyAlignment="1">
      <alignment horizontal="center"/>
    </xf>
    <xf numFmtId="9" fontId="8" fillId="0" borderId="10" xfId="2" applyBorder="1" applyAlignment="1">
      <alignment horizontal="center"/>
    </xf>
    <xf numFmtId="9" fontId="0" fillId="10" borderId="10" xfId="0" applyNumberFormat="1" applyFill="1" applyBorder="1" applyAlignment="1">
      <alignment horizontal="center"/>
    </xf>
    <xf numFmtId="0" fontId="13" fillId="0" borderId="11" xfId="0" applyFont="1" applyBorder="1" applyAlignment="1">
      <alignment horizontal="center"/>
    </xf>
    <xf numFmtId="10" fontId="13" fillId="0" borderId="12" xfId="0" applyNumberFormat="1" applyFont="1" applyBorder="1" applyAlignment="1">
      <alignment horizontal="center"/>
    </xf>
    <xf numFmtId="0" fontId="11" fillId="0" borderId="11" xfId="0" applyFont="1" applyBorder="1" applyAlignment="1">
      <alignment horizontal="center"/>
    </xf>
    <xf numFmtId="0" fontId="13" fillId="0" borderId="12" xfId="0" applyFont="1" applyBorder="1" applyAlignment="1">
      <alignment horizontal="center"/>
    </xf>
    <xf numFmtId="2" fontId="13" fillId="0" borderId="12" xfId="0" applyNumberFormat="1" applyFont="1" applyBorder="1" applyAlignment="1">
      <alignment horizontal="center"/>
    </xf>
    <xf numFmtId="2" fontId="11" fillId="12" borderId="10" xfId="0" applyNumberFormat="1" applyFont="1" applyFill="1" applyBorder="1" applyAlignment="1">
      <alignment horizontal="right"/>
    </xf>
    <xf numFmtId="2" fontId="11" fillId="12" borderId="12" xfId="0" applyNumberFormat="1" applyFont="1" applyFill="1" applyBorder="1" applyAlignment="1">
      <alignment horizontal="right"/>
    </xf>
    <xf numFmtId="2" fontId="11" fillId="12" borderId="14" xfId="0" applyNumberFormat="1" applyFont="1" applyFill="1" applyBorder="1" applyAlignment="1">
      <alignment horizontal="right"/>
    </xf>
    <xf numFmtId="0" fontId="10" fillId="0" borderId="17" xfId="0" applyFont="1" applyBorder="1"/>
    <xf numFmtId="0" fontId="0" fillId="0" borderId="15" xfId="0" applyBorder="1"/>
    <xf numFmtId="0" fontId="0" fillId="0" borderId="16" xfId="0" applyBorder="1"/>
    <xf numFmtId="0" fontId="1" fillId="7" borderId="0" xfId="0" applyFont="1" applyFill="1" applyAlignment="1" applyProtection="1">
      <alignment horizontal="center"/>
      <protection locked="0"/>
    </xf>
    <xf numFmtId="0" fontId="0" fillId="3" borderId="0" xfId="0" applyFill="1" applyAlignment="1" applyProtection="1">
      <alignment horizontal="left" vertical="center"/>
      <protection locked="0"/>
    </xf>
    <xf numFmtId="0" fontId="1" fillId="3" borderId="0" xfId="0" applyFont="1" applyFill="1" applyProtection="1">
      <protection locked="0"/>
    </xf>
    <xf numFmtId="0" fontId="17" fillId="7" borderId="2" xfId="0" applyFont="1" applyFill="1" applyBorder="1" applyAlignment="1">
      <alignment horizontal="center"/>
    </xf>
    <xf numFmtId="0" fontId="5" fillId="6" borderId="0" xfId="0" applyFont="1" applyFill="1"/>
    <xf numFmtId="0" fontId="17" fillId="6" borderId="0" xfId="0" applyFont="1" applyFill="1" applyAlignment="1">
      <alignment horizontal="center"/>
    </xf>
    <xf numFmtId="0" fontId="1" fillId="7" borderId="0" xfId="0" applyFont="1" applyFill="1" applyAlignment="1">
      <alignment horizontal="center"/>
    </xf>
    <xf numFmtId="0" fontId="17" fillId="8" borderId="0" xfId="0" applyFont="1" applyFill="1" applyAlignment="1">
      <alignment horizontal="center"/>
    </xf>
    <xf numFmtId="0" fontId="1" fillId="8" borderId="0" xfId="0" applyFont="1" applyFill="1" applyAlignment="1">
      <alignment horizontal="center"/>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0" fontId="15" fillId="6" borderId="17" xfId="0" applyFont="1" applyFill="1" applyBorder="1" applyAlignment="1">
      <alignment horizontal="right" vertical="center"/>
    </xf>
    <xf numFmtId="0" fontId="16" fillId="6" borderId="15" xfId="0" applyFont="1" applyFill="1" applyBorder="1" applyAlignment="1">
      <alignment horizontal="right" vertical="center"/>
    </xf>
    <xf numFmtId="0" fontId="16" fillId="4" borderId="16" xfId="0" applyFont="1" applyFill="1" applyBorder="1" applyAlignment="1">
      <alignment horizontal="right" vertical="center"/>
    </xf>
    <xf numFmtId="0" fontId="18" fillId="0" borderId="0" xfId="0" applyFont="1" applyAlignment="1">
      <alignment horizontal="center" vertical="center"/>
    </xf>
    <xf numFmtId="0" fontId="3" fillId="6" borderId="17" xfId="0" applyFont="1" applyFill="1" applyBorder="1"/>
    <xf numFmtId="0" fontId="3" fillId="6" borderId="15" xfId="0" applyFont="1" applyFill="1" applyBorder="1"/>
    <xf numFmtId="0" fontId="1" fillId="0" borderId="0" xfId="0" applyFont="1" applyAlignment="1">
      <alignment vertical="center"/>
    </xf>
    <xf numFmtId="0" fontId="17" fillId="8" borderId="2" xfId="0" applyFont="1" applyFill="1" applyBorder="1" applyAlignment="1">
      <alignment horizontal="center"/>
    </xf>
    <xf numFmtId="0" fontId="1" fillId="8"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164" fontId="1" fillId="0" borderId="7" xfId="1" applyFont="1" applyBorder="1"/>
    <xf numFmtId="164" fontId="1" fillId="0" borderId="15" xfId="1" applyFont="1" applyBorder="1"/>
    <xf numFmtId="0" fontId="19" fillId="0" borderId="11" xfId="0" applyFont="1" applyBorder="1" applyAlignment="1">
      <alignment horizontal="center"/>
    </xf>
    <xf numFmtId="0" fontId="0" fillId="0" borderId="10" xfId="0" applyBorder="1"/>
    <xf numFmtId="0" fontId="0" fillId="0" borderId="13" xfId="0" applyBorder="1" applyAlignment="1">
      <alignment horizontal="center"/>
    </xf>
    <xf numFmtId="0" fontId="1" fillId="5" borderId="8" xfId="0" applyFont="1" applyFill="1" applyBorder="1" applyAlignment="1">
      <alignment horizontal="center" vertical="center"/>
    </xf>
    <xf numFmtId="0" fontId="5" fillId="7" borderId="2" xfId="0" applyFont="1" applyFill="1" applyBorder="1" applyAlignment="1">
      <alignment horizontal="left" vertical="center"/>
    </xf>
    <xf numFmtId="0" fontId="5" fillId="7" borderId="0" xfId="0" applyFont="1" applyFill="1" applyAlignment="1">
      <alignment horizontal="left" vertical="center"/>
    </xf>
    <xf numFmtId="0" fontId="5" fillId="8" borderId="18" xfId="0" applyFont="1" applyFill="1" applyBorder="1" applyAlignment="1">
      <alignment horizontal="left" vertical="center"/>
    </xf>
    <xf numFmtId="0" fontId="5" fillId="8" borderId="0" xfId="0" applyFont="1" applyFill="1" applyAlignment="1">
      <alignment horizontal="left" vertical="center"/>
    </xf>
    <xf numFmtId="164" fontId="1" fillId="0" borderId="0" xfId="1" applyFont="1" applyAlignment="1">
      <alignment horizontal="left"/>
    </xf>
    <xf numFmtId="164" fontId="1" fillId="0" borderId="7" xfId="1" applyFont="1" applyBorder="1" applyAlignment="1">
      <alignment horizontal="left"/>
    </xf>
    <xf numFmtId="164" fontId="1" fillId="5" borderId="1" xfId="1" applyFont="1" applyFill="1" applyBorder="1" applyAlignment="1">
      <alignment horizontal="left"/>
    </xf>
    <xf numFmtId="0" fontId="0" fillId="0" borderId="5" xfId="0" applyBorder="1" applyAlignment="1" applyProtection="1">
      <alignment horizontal="left" indent="1"/>
      <protection locked="0"/>
    </xf>
    <xf numFmtId="0" fontId="0" fillId="0" borderId="0" xfId="0" applyAlignment="1" applyProtection="1">
      <alignment horizontal="left" indent="1"/>
      <protection locked="0"/>
    </xf>
    <xf numFmtId="0" fontId="1" fillId="13" borderId="0" xfId="0" applyFont="1" applyFill="1"/>
    <xf numFmtId="2" fontId="0" fillId="0" borderId="12" xfId="0" applyNumberFormat="1" applyBorder="1"/>
    <xf numFmtId="2" fontId="0" fillId="0" borderId="14" xfId="0" applyNumberFormat="1" applyBorder="1"/>
    <xf numFmtId="2" fontId="0" fillId="0" borderId="10" xfId="2" applyNumberFormat="1" applyFont="1" applyBorder="1" applyAlignment="1">
      <alignment horizontal="center"/>
    </xf>
    <xf numFmtId="2" fontId="0" fillId="0" borderId="12" xfId="2" applyNumberFormat="1" applyFont="1" applyBorder="1" applyAlignment="1">
      <alignment horizontal="center"/>
    </xf>
    <xf numFmtId="2" fontId="8" fillId="0" borderId="10" xfId="2" applyNumberFormat="1" applyBorder="1" applyAlignment="1">
      <alignment horizontal="center"/>
    </xf>
    <xf numFmtId="2" fontId="8" fillId="0" borderId="12" xfId="2" applyNumberFormat="1" applyBorder="1" applyAlignment="1">
      <alignment horizontal="center"/>
    </xf>
    <xf numFmtId="164" fontId="0" fillId="0" borderId="0" xfId="1" applyFont="1" applyFill="1" applyBorder="1"/>
    <xf numFmtId="0" fontId="1" fillId="0" borderId="0" xfId="0" applyFont="1" applyAlignment="1">
      <alignment horizontal="center"/>
    </xf>
    <xf numFmtId="9" fontId="0" fillId="0" borderId="0" xfId="2" applyFont="1" applyFill="1" applyBorder="1" applyAlignment="1">
      <alignment horizontal="center"/>
    </xf>
    <xf numFmtId="9" fontId="0" fillId="0" borderId="0" xfId="0" applyNumberFormat="1" applyAlignment="1">
      <alignment horizontal="center"/>
    </xf>
    <xf numFmtId="9" fontId="8" fillId="0" borderId="0" xfId="2" applyFill="1" applyBorder="1" applyAlignment="1">
      <alignment horizontal="center"/>
    </xf>
    <xf numFmtId="2" fontId="8" fillId="0" borderId="0" xfId="2" applyNumberFormat="1" applyFill="1" applyBorder="1" applyAlignment="1">
      <alignment horizontal="center"/>
    </xf>
    <xf numFmtId="166" fontId="0" fillId="0" borderId="0" xfId="0" applyNumberFormat="1" applyAlignment="1">
      <alignment horizontal="center"/>
    </xf>
    <xf numFmtId="2" fontId="11" fillId="0" borderId="0" xfId="0" applyNumberFormat="1" applyFont="1" applyAlignment="1">
      <alignment horizontal="right"/>
    </xf>
    <xf numFmtId="0" fontId="0" fillId="0" borderId="0" xfId="0" applyAlignment="1">
      <alignment horizontal="left" vertical="top" wrapText="1"/>
    </xf>
    <xf numFmtId="0" fontId="11" fillId="0" borderId="0" xfId="0" applyFont="1" applyAlignment="1">
      <alignment horizontal="left" vertical="top" wrapText="1"/>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3" fillId="6" borderId="7" xfId="0" applyFont="1" applyFill="1" applyBorder="1" applyAlignment="1">
      <alignment horizont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3" xfId="0" applyFont="1" applyFill="1" applyBorder="1" applyAlignment="1">
      <alignment horizontal="center" vertical="center"/>
    </xf>
    <xf numFmtId="0" fontId="12" fillId="11" borderId="14" xfId="0" applyFont="1" applyFill="1" applyBorder="1" applyAlignment="1">
      <alignment horizontal="center" vertical="center"/>
    </xf>
    <xf numFmtId="164" fontId="1" fillId="0" borderId="15" xfId="1" applyFont="1" applyBorder="1" applyAlignment="1">
      <alignment horizontal="left"/>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7" xfId="0" applyFont="1" applyFill="1" applyBorder="1" applyAlignment="1">
      <alignment horizont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cellXfs>
  <cellStyles count="5">
    <cellStyle name="Currency" xfId="1" builtinId="4"/>
    <cellStyle name="Hyperlink 2" xfId="4" xr:uid="{23744E86-94DA-4F54-A4F7-30EB3012CE21}"/>
    <cellStyle name="Normal" xfId="0" builtinId="0"/>
    <cellStyle name="Normal 2" xfId="3" xr:uid="{2D298FC5-82B7-410E-8E06-03DA42A09070}"/>
    <cellStyle name="Percent" xfId="2"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4763</xdr:colOff>
      <xdr:row>1</xdr:row>
      <xdr:rowOff>0</xdr:rowOff>
    </xdr:from>
    <xdr:to>
      <xdr:col>12</xdr:col>
      <xdr:colOff>2565</xdr:colOff>
      <xdr:row>123</xdr:row>
      <xdr:rowOff>187857</xdr:rowOff>
    </xdr:to>
    <xdr:sp macro="" textlink="">
      <xdr:nvSpPr>
        <xdr:cNvPr id="2" name="TextBox 1">
          <a:extLst>
            <a:ext uri="{FF2B5EF4-FFF2-40B4-BE49-F238E27FC236}">
              <a16:creationId xmlns:a16="http://schemas.microsoft.com/office/drawing/2014/main" id="{1DA0A455-79CB-4A37-B966-DFC49FB31219}"/>
            </a:ext>
          </a:extLst>
        </xdr:cNvPr>
        <xdr:cNvSpPr txBox="1"/>
      </xdr:nvSpPr>
      <xdr:spPr>
        <a:xfrm>
          <a:off x="4763" y="647700"/>
          <a:ext cx="7084402" cy="23428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0" i="1">
              <a:solidFill>
                <a:schemeClr val="dk1"/>
              </a:solidFill>
              <a:effectLst/>
              <a:latin typeface="+mn-lt"/>
              <a:ea typeface="+mn-ea"/>
              <a:cs typeface="+mn-cs"/>
            </a:rPr>
            <a:t>NOTE: CONFIDENTIAL AND PROPRIETARY CTEAM MATERIALS! All trademarks, copyright and other intellectual property rights contained are fully retained; no usage, copying, modification or distribution is to be made except in accordance with the Terms of Access (available at </a:t>
          </a:r>
          <a:r>
            <a:rPr lang="en-CA" sz="1100" b="0" i="1" u="sng">
              <a:solidFill>
                <a:schemeClr val="dk1"/>
              </a:solidFill>
              <a:effectLst/>
              <a:latin typeface="+mn-lt"/>
              <a:ea typeface="+mn-ea"/>
              <a:cs typeface="+mn-cs"/>
              <a:hlinkClick xmlns:r="http://schemas.openxmlformats.org/officeDocument/2006/relationships" r:id=""/>
            </a:rPr>
            <a:t>www.agrifoodtraining.com</a:t>
          </a:r>
          <a:r>
            <a:rPr lang="en-CA" sz="1100" b="0" i="1">
              <a:solidFill>
                <a:schemeClr val="dk1"/>
              </a:solidFill>
              <a:effectLst/>
              <a:latin typeface="+mn-lt"/>
              <a:ea typeface="+mn-ea"/>
              <a:cs typeface="+mn-cs"/>
            </a:rPr>
            <a:t>), or with the prior written consent of Agri-Food Management Excellence Inc.   You may only view these materials, and may not use, copy, modify, or transfer the materials, in whole or in part, except as expressly permitted. In the event of breach, any express or implied license or right to use or possess the materials for any purpose is automatically terminated and such materials are to be returned forthwith.  In no event will Agri-Food Management Excellence Inc. be liable to you for any claims, costs, losses or damages, including without limitation, lost profits or lost data arising out of the use or inability to use the software or any data or any advice supplied therein.</a:t>
          </a:r>
          <a:endParaRPr lang="en-CA" sz="1100" b="0" i="0">
            <a:solidFill>
              <a:schemeClr val="dk1"/>
            </a:solidFill>
            <a:effectLst/>
            <a:latin typeface="+mn-lt"/>
            <a:ea typeface="+mn-ea"/>
            <a:cs typeface="+mn-cs"/>
          </a:endParaRPr>
        </a:p>
        <a:p>
          <a:r>
            <a:rPr lang="en-CA" sz="1100" b="0" i="1">
              <a:solidFill>
                <a:schemeClr val="dk1"/>
              </a:solidFill>
              <a:effectLst/>
              <a:latin typeface="+mn-lt"/>
              <a:ea typeface="+mn-ea"/>
              <a:cs typeface="+mn-cs"/>
            </a:rPr>
            <a:t>© Agri-Food Management Excellence Inc.</a:t>
          </a:r>
          <a:endParaRPr lang="en-CA" sz="1100" b="0" i="0">
            <a:solidFill>
              <a:schemeClr val="dk1"/>
            </a:solidFill>
            <a:effectLst/>
            <a:latin typeface="+mn-lt"/>
            <a:ea typeface="+mn-ea"/>
            <a:cs typeface="+mn-cs"/>
          </a:endParaRP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xdr:colOff>
      <xdr:row>1</xdr:row>
      <xdr:rowOff>0</xdr:rowOff>
    </xdr:from>
    <xdr:to>
      <xdr:col>12</xdr:col>
      <xdr:colOff>2565</xdr:colOff>
      <xdr:row>123</xdr:row>
      <xdr:rowOff>187857</xdr:rowOff>
    </xdr:to>
    <xdr:sp macro="" textlink="">
      <xdr:nvSpPr>
        <xdr:cNvPr id="2" name="TextBox 1">
          <a:extLst>
            <a:ext uri="{FF2B5EF4-FFF2-40B4-BE49-F238E27FC236}">
              <a16:creationId xmlns:a16="http://schemas.microsoft.com/office/drawing/2014/main" id="{4441EBFE-462D-483B-B327-2708F05C8B86}"/>
            </a:ext>
          </a:extLst>
        </xdr:cNvPr>
        <xdr:cNvSpPr txBox="1"/>
      </xdr:nvSpPr>
      <xdr:spPr>
        <a:xfrm>
          <a:off x="4763" y="647700"/>
          <a:ext cx="7084402" cy="23428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Introduction</a:t>
          </a:r>
        </a:p>
        <a:p>
          <a:r>
            <a:rPr lang="en-CA" sz="1100">
              <a:solidFill>
                <a:schemeClr val="dk1"/>
              </a:solidFill>
              <a:effectLst/>
              <a:latin typeface="+mn-lt"/>
              <a:ea typeface="+mn-ea"/>
              <a:cs typeface="+mn-cs"/>
            </a:rPr>
            <a:t>This document is a tool to help you track and analyze your farm's financial performance.  Various farms and accounting firms have different ways of setting up their income statements.  The intent of this approach is to organize it into logical, standardized categories of expenses that can then be used to calculate ratios. In turn, the ratios can be used across large groups of farms to provide performance benchmarks. If you are using this spreadsheet, you should already have accrual statements, so you do not need to do cash-to-accrual adjustments. If you do need to do them, then you should use the spreadsheet for cash income statements.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instructions are hopefully clear regarding what goes where, but should you have questions, please contact Larry: larry@agrifoodtraining.com or Travis: traviswjansen@gmail.com.  </a:t>
          </a:r>
        </a:p>
        <a:p>
          <a:endParaRPr lang="en-CA" sz="1100">
            <a:solidFill>
              <a:schemeClr val="dk1"/>
            </a:solidFill>
            <a:effectLst/>
            <a:latin typeface="+mn-lt"/>
            <a:ea typeface="+mn-ea"/>
            <a:cs typeface="+mn-cs"/>
          </a:endParaRPr>
        </a:p>
        <a:p>
          <a:r>
            <a:rPr lang="en-CA" sz="1400" b="1">
              <a:solidFill>
                <a:schemeClr val="dk1"/>
              </a:solidFill>
              <a:effectLst/>
              <a:latin typeface="+mn-lt"/>
              <a:ea typeface="+mn-ea"/>
              <a:cs typeface="+mn-cs"/>
            </a:rPr>
            <a:t>Income Statement</a:t>
          </a:r>
        </a:p>
        <a:p>
          <a:r>
            <a:rPr lang="en-CA" sz="1100">
              <a:solidFill>
                <a:schemeClr val="dk1"/>
              </a:solidFill>
              <a:effectLst/>
              <a:latin typeface="+mn-lt"/>
              <a:ea typeface="+mn-ea"/>
              <a:cs typeface="+mn-cs"/>
            </a:rPr>
            <a:t>The income statement is organized in seven parts:</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Sales (Revenue)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Cost of Goods Sold (COGS)</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Direct Operating Expenses (DOE)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Operating Overheads (OH)</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Cost of Capital (COC)</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Interest Expense</a:t>
          </a:r>
          <a:endParaRPr lang="en-CA">
            <a:effectLst/>
          </a:endParaRPr>
        </a:p>
        <a:p>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Other Income and Expenses</a:t>
          </a:r>
        </a:p>
        <a:p>
          <a:endParaRPr lang="en-CA">
            <a:effectLst/>
          </a:endParaRPr>
        </a:p>
        <a:p>
          <a:r>
            <a:rPr lang="en-CA" sz="1100">
              <a:solidFill>
                <a:schemeClr val="dk1"/>
              </a:solidFill>
              <a:effectLst/>
              <a:latin typeface="+mn-lt"/>
              <a:ea typeface="+mn-ea"/>
              <a:cs typeface="+mn-cs"/>
            </a:rPr>
            <a:t>The following section explains these parts, their subcategories and what should be included in each.</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Sales</a:t>
          </a:r>
        </a:p>
        <a:p>
          <a:r>
            <a:rPr lang="en-CA" sz="1100">
              <a:solidFill>
                <a:schemeClr val="dk1"/>
              </a:solidFill>
              <a:effectLst/>
              <a:latin typeface="+mn-lt"/>
              <a:ea typeface="+mn-ea"/>
              <a:cs typeface="+mn-cs"/>
            </a:rPr>
            <a:t>This is the value of sales of products from farming operations. The section has spaces for crop and livestock sales as well as other sources of farm income. It should not include government payments except for production insurance. It should not include gains or losses on sales of assets such as machinery or land, nor any form of non-farm income or expenses. These items go at the end of the income statement under "other income and expenses".  </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	Non-Market Livestock:</a:t>
          </a:r>
          <a:r>
            <a:rPr lang="en-CA" sz="1100">
              <a:solidFill>
                <a:schemeClr val="dk1"/>
              </a:solidFill>
              <a:effectLst/>
              <a:latin typeface="+mn-lt"/>
              <a:ea typeface="+mn-ea"/>
              <a:cs typeface="+mn-cs"/>
            </a:rPr>
            <a:t> Are livestock that provide ongoing products. Includes breeding stock, milking 	animals or animals that provide another renewable product (e.g. wool). Sales of cull animals from these 	herds/flocks would appear as sales.</a:t>
          </a:r>
        </a:p>
        <a:p>
          <a:endParaRPr lang="en-CA" sz="1100" b="1">
            <a:solidFill>
              <a:schemeClr val="dk1"/>
            </a:solidFill>
            <a:effectLst/>
            <a:latin typeface="+mn-lt"/>
            <a:ea typeface="+mn-ea"/>
            <a:cs typeface="+mn-cs"/>
          </a:endParaRPr>
        </a:p>
        <a:p>
          <a:r>
            <a:rPr lang="en-CA" sz="1100" b="1">
              <a:solidFill>
                <a:schemeClr val="dk1"/>
              </a:solidFill>
              <a:effectLst/>
              <a:latin typeface="+mn-lt"/>
              <a:ea typeface="+mn-ea"/>
              <a:cs typeface="+mn-cs"/>
            </a:rPr>
            <a:t>	Market Livestock:</a:t>
          </a:r>
          <a:r>
            <a:rPr lang="en-CA" sz="1100">
              <a:solidFill>
                <a:schemeClr val="dk1"/>
              </a:solidFill>
              <a:effectLst/>
              <a:latin typeface="+mn-lt"/>
              <a:ea typeface="+mn-ea"/>
              <a:cs typeface="+mn-cs"/>
            </a:rPr>
            <a:t> Livestock sold for their meat, fur, etc</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Cost of Goods Sold (COGS)</a:t>
          </a:r>
        </a:p>
        <a:p>
          <a:r>
            <a:rPr lang="en-CA" sz="1100">
              <a:solidFill>
                <a:schemeClr val="dk1"/>
              </a:solidFill>
              <a:effectLst/>
              <a:latin typeface="+mn-lt"/>
              <a:ea typeface="+mn-ea"/>
              <a:cs typeface="+mn-cs"/>
            </a:rPr>
            <a:t>This is the cost of inputs that go directly into producing your product. For crops this includes expenses for seed, fertilizer and crop protection material. For livestock it is feed, feeder animals, veterinary fees, medicines, and breeding expenses. This category also includes costs of crop insurance and marketing fees.</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Direct Operating Expenses (DOE)</a:t>
          </a:r>
        </a:p>
        <a:p>
          <a:r>
            <a:rPr lang="en-CA" sz="1100">
              <a:solidFill>
                <a:schemeClr val="dk1"/>
              </a:solidFill>
              <a:effectLst/>
              <a:latin typeface="+mn-lt"/>
              <a:ea typeface="+mn-ea"/>
              <a:cs typeface="+mn-cs"/>
            </a:rPr>
            <a:t>These are costs of farm operations such as electricity, tools, repairs, operating labour, transportation costs, and custom work.  The most common items are listed in the spread sheet, including changes in inventories and prepaids. We have adopted the practice of including any management salaries in the operating labour category instead of operating overheads because of the variety of ways owner-operators pay themselves. </a:t>
          </a:r>
        </a:p>
        <a:p>
          <a:r>
            <a:rPr lang="en-CA" sz="1100">
              <a:solidFill>
                <a:schemeClr val="dk1"/>
              </a:solidFill>
              <a:effectLst/>
              <a:latin typeface="+mn-lt"/>
              <a:ea typeface="+mn-ea"/>
              <a:cs typeface="+mn-cs"/>
            </a:rPr>
            <a:t>Farmers sometimes expense machinery and equipment in this category instead of in Cost of Capital below. Please include only the annual cost of operating machinery and equipment in this category. Annual depreciation, leasing and/or rental expenses are capital costs.  Entering them into this category will make your ratios inaccurate.</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Cost of Capital (COC)</a:t>
          </a:r>
        </a:p>
        <a:p>
          <a:r>
            <a:rPr lang="en-CA" sz="1100">
              <a:solidFill>
                <a:schemeClr val="dk1"/>
              </a:solidFill>
              <a:effectLst/>
              <a:latin typeface="+mn-lt"/>
              <a:ea typeface="+mn-ea"/>
              <a:cs typeface="+mn-cs"/>
            </a:rPr>
            <a:t>The costs that come from owning/renting/leasing land, equipment, facilities etc. This includes depreciation/amortization, land rent, machinery or building lease or rental fees, and land clearing/tiling.</a:t>
          </a:r>
        </a:p>
        <a:p>
          <a:endParaRPr lang="en-CA" sz="1100">
            <a:solidFill>
              <a:schemeClr val="dk1"/>
            </a:solidFill>
            <a:effectLst/>
            <a:latin typeface="+mn-lt"/>
            <a:ea typeface="+mn-ea"/>
            <a:cs typeface="+mn-cs"/>
          </a:endParaRPr>
        </a:p>
        <a:p>
          <a:r>
            <a:rPr lang="en-CA" sz="1100" b="1" u="sng">
              <a:solidFill>
                <a:schemeClr val="dk1"/>
              </a:solidFill>
              <a:effectLst/>
              <a:latin typeface="+mn-lt"/>
              <a:ea typeface="+mn-ea"/>
              <a:cs typeface="+mn-cs"/>
            </a:rPr>
            <a:t>Interest Expense</a:t>
          </a:r>
        </a:p>
        <a:p>
          <a:r>
            <a:rPr lang="en-CA" sz="1100">
              <a:solidFill>
                <a:schemeClr val="dk1"/>
              </a:solidFill>
              <a:effectLst/>
              <a:latin typeface="+mn-lt"/>
              <a:ea typeface="+mn-ea"/>
              <a:cs typeface="+mn-cs"/>
            </a:rPr>
            <a:t>The cost of financing your operation. Includes interest on long-term debt, interest on operating loans or lines, and, if it can be separated out, interest included in lease payments. It is helpful to list each of the three separately because this information may be important in developing a financing strategy for your business.</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Other Income/Expenses </a:t>
          </a:r>
        </a:p>
        <a:p>
          <a:r>
            <a:rPr lang="en-CA" sz="1100">
              <a:solidFill>
                <a:schemeClr val="dk1"/>
              </a:solidFill>
              <a:effectLst/>
              <a:latin typeface="+mn-lt"/>
              <a:ea typeface="+mn-ea"/>
              <a:cs typeface="+mn-cs"/>
            </a:rPr>
            <a:t>Revenue earned or expenses incurred that is not directly from the business – i.e. NOT from farming operations. Examples include interest income, rental house, solar panels, equity markets, gains or losses from sales of capital items, expenses for home renovations, etc.  </a:t>
          </a:r>
        </a:p>
        <a:p>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Principal Payments</a:t>
          </a:r>
        </a:p>
        <a:p>
          <a:r>
            <a:rPr lang="en-CA" sz="1100">
              <a:solidFill>
                <a:schemeClr val="dk1"/>
              </a:solidFill>
              <a:effectLst/>
              <a:latin typeface="+mn-lt"/>
              <a:ea typeface="+mn-ea"/>
              <a:cs typeface="+mn-cs"/>
            </a:rPr>
            <a:t>Principal payments are not a part of the income statement. However, they are included on the income statement spreadsheet as this information is needed to calculate your debt-service ratio, found under the “Ratios” tab.</a:t>
          </a:r>
        </a:p>
        <a:p>
          <a:endParaRPr lang="en-CA" sz="1100">
            <a:solidFill>
              <a:schemeClr val="dk1"/>
            </a:solidFill>
            <a:effectLst/>
            <a:latin typeface="+mn-lt"/>
            <a:ea typeface="+mn-ea"/>
            <a:cs typeface="+mn-cs"/>
          </a:endParaRPr>
        </a:p>
        <a:p>
          <a:r>
            <a:rPr lang="en-CA" sz="1400" b="1" u="none">
              <a:solidFill>
                <a:schemeClr val="dk1"/>
              </a:solidFill>
              <a:effectLst/>
              <a:latin typeface="+mn-lt"/>
              <a:ea typeface="+mn-ea"/>
              <a:cs typeface="+mn-cs"/>
            </a:rPr>
            <a:t>Balance Sheet</a:t>
          </a:r>
        </a:p>
        <a:p>
          <a:r>
            <a:rPr lang="en-CA" sz="1100">
              <a:solidFill>
                <a:schemeClr val="dk1"/>
              </a:solidFill>
              <a:effectLst/>
              <a:latin typeface="+mn-lt"/>
              <a:ea typeface="+mn-ea"/>
              <a:cs typeface="+mn-cs"/>
            </a:rPr>
            <a:t>The Balance Sheet lists your company's assets, liabilities and equity at a particular point in time. While the Income Statement shows a summary of the year’s performance, the Balance Sheet shows exactly where the farm’s finances are when the document is produced. Here are some helpful points that explain the different sections of the balance sheet:</a:t>
          </a:r>
        </a:p>
        <a:p>
          <a:pPr lvl="0"/>
          <a:r>
            <a:rPr lang="en-CA" sz="1100">
              <a:solidFill>
                <a:schemeClr val="dk1"/>
              </a:solidFill>
              <a:effectLst/>
              <a:latin typeface="+mn-lt"/>
              <a:ea typeface="+mn-ea"/>
              <a:cs typeface="+mn-cs"/>
            </a:rPr>
            <a:t>Current assets are assets that will be used within the current year, current liabilities are the obligations that are due within a year.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Demand loans must legally be included in short term liabilities on your official statements despite them being long term in nature. For our purposes here, include only the current portion of demand loans as current liabilities to properly calculate your ratios. The remainder should go in long term liabilities.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Similarly, include the current portion of your long-term debts as current liabilities, and the remainder as long term.</a:t>
          </a:r>
        </a:p>
        <a:p>
          <a:pPr lvl="0"/>
          <a:r>
            <a:rPr lang="en-CA" sz="1100">
              <a:solidFill>
                <a:schemeClr val="dk1"/>
              </a:solidFill>
              <a:effectLst/>
              <a:latin typeface="+mn-lt"/>
              <a:ea typeface="+mn-ea"/>
              <a:cs typeface="+mn-cs"/>
            </a:rPr>
            <a:t>Long term assets are those which have useful life beyond one year, including land, buildings and equipment or machinery.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Long term liabilities are loans that will be paid out over more than a year. This includes mortgages, equipment loans and leases. </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Other assets are those which are not farm related. Some examples might be investments or shares in a co-op.</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Equity represents the net value of ownership in your business. This section may include owners’ initial investment in the business, any additional cash injections, and retained earnings. </a:t>
          </a:r>
        </a:p>
        <a:p>
          <a:endParaRPr lang="en-CA" sz="1100" b="1">
            <a:solidFill>
              <a:schemeClr val="dk1"/>
            </a:solidFill>
            <a:effectLst/>
            <a:latin typeface="+mn-lt"/>
            <a:ea typeface="+mn-ea"/>
            <a:cs typeface="+mn-cs"/>
          </a:endParaRPr>
        </a:p>
        <a:p>
          <a:r>
            <a:rPr lang="en-CA" sz="1400" b="1">
              <a:solidFill>
                <a:schemeClr val="dk1"/>
              </a:solidFill>
              <a:effectLst/>
              <a:latin typeface="+mn-lt"/>
              <a:ea typeface="+mn-ea"/>
              <a:cs typeface="+mn-cs"/>
            </a:rPr>
            <a:t>Ratios				</a:t>
          </a:r>
        </a:p>
        <a:p>
          <a:r>
            <a:rPr lang="en-CA" sz="1100">
              <a:solidFill>
                <a:schemeClr val="dk1"/>
              </a:solidFill>
              <a:effectLst/>
              <a:latin typeface="+mn-lt"/>
              <a:ea typeface="+mn-ea"/>
              <a:cs typeface="+mn-cs"/>
            </a:rPr>
            <a:t>All values in this sheet are calculated and require no input. A summary of the income statement and balance sheet can be found on the left. Further to the right there are five groups of financial ratios that measure the performance of your farm.</a:t>
          </a:r>
        </a:p>
        <a:p>
          <a:pPr lvl="0"/>
          <a:r>
            <a:rPr lang="en-CA" sz="1100" b="1">
              <a:solidFill>
                <a:schemeClr val="dk1"/>
              </a:solidFill>
              <a:effectLst/>
              <a:latin typeface="+mn-lt"/>
              <a:ea typeface="+mn-ea"/>
              <a:cs typeface="+mn-cs"/>
            </a:rPr>
            <a:t>Margin Ratios:</a:t>
          </a:r>
          <a:r>
            <a:rPr lang="en-CA" sz="1100">
              <a:solidFill>
                <a:schemeClr val="dk1"/>
              </a:solidFill>
              <a:effectLst/>
              <a:latin typeface="+mn-lt"/>
              <a:ea typeface="+mn-ea"/>
              <a:cs typeface="+mn-cs"/>
            </a:rPr>
            <a:t> Measure your farm’s operational earnings. Benchmark values for grain and oilseed farms are found in the top-right corner of each measure.	</a:t>
          </a:r>
        </a:p>
        <a:p>
          <a:pPr lvl="0"/>
          <a:r>
            <a:rPr lang="en-CA" sz="1100" b="1">
              <a:solidFill>
                <a:schemeClr val="dk1"/>
              </a:solidFill>
              <a:effectLst/>
              <a:latin typeface="+mn-lt"/>
              <a:ea typeface="+mn-ea"/>
              <a:cs typeface="+mn-cs"/>
            </a:rPr>
            <a:t>Cost Ratios:</a:t>
          </a:r>
          <a:r>
            <a:rPr lang="en-CA" sz="1100">
              <a:solidFill>
                <a:schemeClr val="dk1"/>
              </a:solidFill>
              <a:effectLst/>
              <a:latin typeface="+mn-lt"/>
              <a:ea typeface="+mn-ea"/>
              <a:cs typeface="+mn-cs"/>
            </a:rPr>
            <a:t> Measure how much you spend relative to your sales. Benchmark values for grain and oilseed farms are found in the top-right corner of each measure.</a:t>
          </a:r>
        </a:p>
        <a:p>
          <a:pPr lvl="0"/>
          <a:r>
            <a:rPr lang="en-CA" sz="1100" b="1">
              <a:solidFill>
                <a:schemeClr val="dk1"/>
              </a:solidFill>
              <a:effectLst/>
              <a:latin typeface="+mn-lt"/>
              <a:ea typeface="+mn-ea"/>
              <a:cs typeface="+mn-cs"/>
            </a:rPr>
            <a:t>Liquidity Ratios:</a:t>
          </a:r>
          <a:r>
            <a:rPr lang="en-CA" sz="1100">
              <a:solidFill>
                <a:schemeClr val="dk1"/>
              </a:solidFill>
              <a:effectLst/>
              <a:latin typeface="+mn-lt"/>
              <a:ea typeface="+mn-ea"/>
              <a:cs typeface="+mn-cs"/>
            </a:rPr>
            <a:t> Measure your ability to pay off your current debts, i.e. your short-term financial risk. </a:t>
          </a:r>
        </a:p>
        <a:p>
          <a:pPr lvl="0"/>
          <a:r>
            <a:rPr lang="en-CA" sz="1100" b="1">
              <a:solidFill>
                <a:schemeClr val="dk1"/>
              </a:solidFill>
              <a:effectLst/>
              <a:latin typeface="+mn-lt"/>
              <a:ea typeface="+mn-ea"/>
              <a:cs typeface="+mn-cs"/>
            </a:rPr>
            <a:t>Solvency Rations:</a:t>
          </a:r>
          <a:r>
            <a:rPr lang="en-CA" sz="1100">
              <a:solidFill>
                <a:schemeClr val="dk1"/>
              </a:solidFill>
              <a:effectLst/>
              <a:latin typeface="+mn-lt"/>
              <a:ea typeface="+mn-ea"/>
              <a:cs typeface="+mn-cs"/>
            </a:rPr>
            <a:t> Measure your ability to pay off your long-term debt. Measures your general financial risk. </a:t>
          </a:r>
        </a:p>
        <a:p>
          <a:pPr lvl="0"/>
          <a:r>
            <a:rPr lang="en-CA" sz="1100" b="1">
              <a:solidFill>
                <a:schemeClr val="dk1"/>
              </a:solidFill>
              <a:effectLst/>
              <a:latin typeface="+mn-lt"/>
              <a:ea typeface="+mn-ea"/>
              <a:cs typeface="+mn-cs"/>
            </a:rPr>
            <a:t>Profitability Ratios:</a:t>
          </a:r>
          <a:r>
            <a:rPr lang="en-CA" sz="1100">
              <a:solidFill>
                <a:schemeClr val="dk1"/>
              </a:solidFill>
              <a:effectLst/>
              <a:latin typeface="+mn-lt"/>
              <a:ea typeface="+mn-ea"/>
              <a:cs typeface="+mn-cs"/>
            </a:rPr>
            <a:t> Measure your return on assets and equity. </a:t>
          </a:r>
        </a:p>
        <a:p>
          <a:pPr lvl="0"/>
          <a:r>
            <a:rPr lang="en-CA" sz="1100" b="1">
              <a:solidFill>
                <a:schemeClr val="dk1"/>
              </a:solidFill>
              <a:effectLst/>
              <a:latin typeface="+mn-lt"/>
              <a:ea typeface="+mn-ea"/>
              <a:cs typeface="+mn-cs"/>
            </a:rPr>
            <a:t>Debt Service Coverage Ratio: </a:t>
          </a:r>
          <a:r>
            <a:rPr lang="en-CA" sz="1100">
              <a:solidFill>
                <a:schemeClr val="dk1"/>
              </a:solidFill>
              <a:effectLst/>
              <a:latin typeface="+mn-lt"/>
              <a:ea typeface="+mn-ea"/>
              <a:cs typeface="+mn-cs"/>
            </a:rPr>
            <a:t>This ratio is important as it is what banks use to assess loans. The concept is straight forward: it is the ratio of how much money the business has to service your annual debt obligations (after paying operating expenses)</a:t>
          </a:r>
        </a:p>
        <a:p>
          <a:r>
            <a:rPr lang="en-CA" sz="1100">
              <a:solidFill>
                <a:schemeClr val="dk1"/>
              </a:solidFill>
              <a:effectLst/>
              <a:latin typeface="+mn-lt"/>
              <a:ea typeface="+mn-ea"/>
              <a:cs typeface="+mn-cs"/>
            </a:rPr>
            <a:t> </a:t>
          </a:r>
        </a:p>
        <a:p>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76D86-DB1D-4BC0-B0DA-CC09B4457C71}">
  <dimension ref="A1:R1048576"/>
  <sheetViews>
    <sheetView workbookViewId="0"/>
  </sheetViews>
  <sheetFormatPr baseColWidth="10" defaultColWidth="8.83203125" defaultRowHeight="15" x14ac:dyDescent="0.2"/>
  <cols>
    <col min="18" max="18" width="14.5" customWidth="1"/>
  </cols>
  <sheetData>
    <row r="1" spans="1:18" ht="52" x14ac:dyDescent="0.6">
      <c r="A1" s="109" t="s">
        <v>215</v>
      </c>
      <c r="B1" s="110"/>
      <c r="C1" s="110"/>
      <c r="D1" s="110"/>
      <c r="E1" s="110"/>
      <c r="F1" s="110"/>
      <c r="G1" s="110"/>
      <c r="H1" s="110"/>
      <c r="I1" s="110"/>
      <c r="J1" s="110"/>
      <c r="K1" s="110"/>
      <c r="L1" s="111"/>
    </row>
    <row r="2" spans="1:18" x14ac:dyDescent="0.2">
      <c r="A2" s="83"/>
    </row>
    <row r="3" spans="1:18" x14ac:dyDescent="0.2">
      <c r="A3" s="82"/>
    </row>
    <row r="4" spans="1:18" x14ac:dyDescent="0.2">
      <c r="A4" s="82"/>
    </row>
    <row r="5" spans="1:18" x14ac:dyDescent="0.2">
      <c r="A5" s="82"/>
    </row>
    <row r="6" spans="1:18" x14ac:dyDescent="0.2">
      <c r="A6" s="82"/>
    </row>
    <row r="7" spans="1:18" ht="15" customHeight="1" x14ac:dyDescent="0.2"/>
    <row r="8" spans="1:18" ht="15" customHeight="1" x14ac:dyDescent="0.2">
      <c r="A8" s="83"/>
    </row>
    <row r="9" spans="1:18" ht="15" customHeight="1" x14ac:dyDescent="0.2">
      <c r="A9" s="82"/>
    </row>
    <row r="10" spans="1:18" ht="15" customHeight="1" x14ac:dyDescent="0.2">
      <c r="A10" s="82"/>
    </row>
    <row r="11" spans="1:18" ht="15" customHeight="1" x14ac:dyDescent="0.2">
      <c r="A11" s="163"/>
      <c r="B11" s="163"/>
      <c r="C11" s="163"/>
      <c r="D11" s="163"/>
      <c r="E11" s="163"/>
      <c r="F11" s="163"/>
      <c r="G11" s="163"/>
      <c r="H11" s="163"/>
      <c r="I11" s="163"/>
      <c r="J11" s="163"/>
      <c r="K11" s="163"/>
      <c r="L11" s="163"/>
      <c r="M11" s="163"/>
      <c r="N11" s="163"/>
      <c r="O11" s="163"/>
      <c r="P11" s="163"/>
      <c r="Q11" s="163"/>
      <c r="R11" s="163"/>
    </row>
    <row r="12" spans="1:18" ht="15" customHeight="1" x14ac:dyDescent="0.2"/>
    <row r="13" spans="1:18" ht="15" customHeight="1" x14ac:dyDescent="0.2"/>
    <row r="14" spans="1:18" ht="15" customHeight="1" x14ac:dyDescent="0.2"/>
    <row r="15" spans="1:18" ht="15" customHeight="1" x14ac:dyDescent="0.2">
      <c r="A15" s="1"/>
    </row>
    <row r="16" spans="1:18" ht="15" customHeight="1" x14ac:dyDescent="0.2">
      <c r="A16" s="1"/>
    </row>
    <row r="17" spans="1:18" x14ac:dyDescent="0.2">
      <c r="A17" s="1"/>
    </row>
    <row r="19" spans="1:18" x14ac:dyDescent="0.2">
      <c r="A19" s="1"/>
    </row>
    <row r="20" spans="1:18" x14ac:dyDescent="0.2">
      <c r="A20" s="1"/>
    </row>
    <row r="21" spans="1:18" x14ac:dyDescent="0.2">
      <c r="A21" s="1"/>
    </row>
    <row r="22" spans="1:18" x14ac:dyDescent="0.2">
      <c r="A22" s="83"/>
    </row>
    <row r="23" spans="1:18" x14ac:dyDescent="0.2">
      <c r="A23" s="82"/>
    </row>
    <row r="24" spans="1:18" x14ac:dyDescent="0.2">
      <c r="A24" s="82"/>
    </row>
    <row r="25" spans="1:18" x14ac:dyDescent="0.2">
      <c r="A25" s="164"/>
      <c r="B25" s="164"/>
      <c r="C25" s="164"/>
      <c r="D25" s="164"/>
      <c r="E25" s="164"/>
      <c r="F25" s="164"/>
      <c r="G25" s="164"/>
      <c r="H25" s="164"/>
      <c r="I25" s="164"/>
      <c r="J25" s="164"/>
      <c r="K25" s="164"/>
      <c r="L25" s="164"/>
      <c r="M25" s="164"/>
      <c r="N25" s="164"/>
      <c r="O25" s="164"/>
      <c r="P25" s="164"/>
      <c r="Q25" s="164"/>
      <c r="R25" s="164"/>
    </row>
    <row r="26" spans="1:18" x14ac:dyDescent="0.2">
      <c r="A26" s="164"/>
      <c r="B26" s="164"/>
      <c r="C26" s="164"/>
      <c r="D26" s="164"/>
      <c r="E26" s="164"/>
      <c r="F26" s="164"/>
      <c r="G26" s="164"/>
      <c r="H26" s="164"/>
      <c r="I26" s="164"/>
      <c r="J26" s="164"/>
      <c r="K26" s="164"/>
      <c r="L26" s="164"/>
      <c r="M26" s="164"/>
      <c r="N26" s="164"/>
      <c r="O26" s="164"/>
      <c r="P26" s="164"/>
      <c r="Q26" s="164"/>
      <c r="R26" s="164"/>
    </row>
    <row r="27" spans="1:18" x14ac:dyDescent="0.2">
      <c r="A27" s="82"/>
    </row>
    <row r="28" spans="1:18" x14ac:dyDescent="0.2">
      <c r="A28" s="82"/>
    </row>
    <row r="29" spans="1:18" x14ac:dyDescent="0.2">
      <c r="A29" s="82"/>
    </row>
    <row r="30" spans="1:18" x14ac:dyDescent="0.2">
      <c r="A30" s="82"/>
    </row>
    <row r="32" spans="1:18" x14ac:dyDescent="0.2">
      <c r="A32" s="83"/>
    </row>
    <row r="33" spans="1:1" x14ac:dyDescent="0.2">
      <c r="A33" s="82"/>
    </row>
    <row r="34" spans="1:1" x14ac:dyDescent="0.2">
      <c r="A34" s="82"/>
    </row>
    <row r="35" spans="1:1" x14ac:dyDescent="0.2">
      <c r="A35" s="82"/>
    </row>
    <row r="36" spans="1:1" x14ac:dyDescent="0.2">
      <c r="A36" s="82"/>
    </row>
    <row r="37" spans="1:1" x14ac:dyDescent="0.2">
      <c r="A37" s="82"/>
    </row>
    <row r="38" spans="1:1" x14ac:dyDescent="0.2">
      <c r="A38" s="82"/>
    </row>
    <row r="39" spans="1:1" x14ac:dyDescent="0.2">
      <c r="A39" s="82"/>
    </row>
    <row r="925" spans="1:2" x14ac:dyDescent="0.2">
      <c r="A925" t="s">
        <v>224</v>
      </c>
      <c r="B925">
        <v>2020</v>
      </c>
    </row>
    <row r="926" spans="1:2" x14ac:dyDescent="0.2">
      <c r="A926" t="s">
        <v>225</v>
      </c>
      <c r="B926">
        <v>2021</v>
      </c>
    </row>
    <row r="927" spans="1:2" x14ac:dyDescent="0.2">
      <c r="A927" t="s">
        <v>226</v>
      </c>
      <c r="B927">
        <v>2022</v>
      </c>
    </row>
    <row r="928" spans="1:2" x14ac:dyDescent="0.2">
      <c r="A928" t="s">
        <v>227</v>
      </c>
      <c r="B928">
        <v>2023</v>
      </c>
    </row>
    <row r="929" spans="1:2" x14ac:dyDescent="0.2">
      <c r="A929" t="s">
        <v>228</v>
      </c>
      <c r="B929">
        <v>2024</v>
      </c>
    </row>
    <row r="930" spans="1:2" x14ac:dyDescent="0.2">
      <c r="A930" t="s">
        <v>229</v>
      </c>
      <c r="B930">
        <v>2025</v>
      </c>
    </row>
    <row r="931" spans="1:2" x14ac:dyDescent="0.2">
      <c r="A931" t="s">
        <v>230</v>
      </c>
      <c r="B931">
        <v>2026</v>
      </c>
    </row>
    <row r="932" spans="1:2" x14ac:dyDescent="0.2">
      <c r="A932" t="s">
        <v>231</v>
      </c>
      <c r="B932">
        <v>2027</v>
      </c>
    </row>
    <row r="933" spans="1:2" x14ac:dyDescent="0.2">
      <c r="A933" t="s">
        <v>232</v>
      </c>
      <c r="B933">
        <v>2028</v>
      </c>
    </row>
    <row r="934" spans="1:2" x14ac:dyDescent="0.2">
      <c r="A934" t="s">
        <v>233</v>
      </c>
      <c r="B934">
        <v>2029</v>
      </c>
    </row>
    <row r="935" spans="1:2" x14ac:dyDescent="0.2">
      <c r="A935" t="s">
        <v>234</v>
      </c>
      <c r="B935">
        <v>2030</v>
      </c>
    </row>
    <row r="936" spans="1:2" x14ac:dyDescent="0.2">
      <c r="A936" t="s">
        <v>235</v>
      </c>
      <c r="B936">
        <v>2031</v>
      </c>
    </row>
    <row r="1048575" spans="1:1" x14ac:dyDescent="0.2">
      <c r="A1048575" t="s">
        <v>248</v>
      </c>
    </row>
    <row r="1048576" spans="1:1" x14ac:dyDescent="0.2">
      <c r="A1048576" t="s">
        <v>249</v>
      </c>
    </row>
  </sheetData>
  <mergeCells count="2">
    <mergeCell ref="A11:R11"/>
    <mergeCell ref="A25:R26"/>
  </mergeCells>
  <phoneticPr fontId="14"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workbookViewId="0"/>
  </sheetViews>
  <sheetFormatPr baseColWidth="10" defaultColWidth="8.83203125" defaultRowHeight="15" x14ac:dyDescent="0.2"/>
  <cols>
    <col min="18" max="18" width="14.5" customWidth="1"/>
  </cols>
  <sheetData>
    <row r="1" spans="1:18" ht="52" x14ac:dyDescent="0.6">
      <c r="A1" s="109" t="s">
        <v>158</v>
      </c>
      <c r="B1" s="110"/>
      <c r="C1" s="110"/>
      <c r="D1" s="110"/>
      <c r="E1" s="110"/>
      <c r="F1" s="110"/>
      <c r="G1" s="110"/>
      <c r="H1" s="110"/>
      <c r="I1" s="110"/>
      <c r="J1" s="110"/>
      <c r="K1" s="110"/>
      <c r="L1" s="111"/>
    </row>
    <row r="2" spans="1:18" x14ac:dyDescent="0.2">
      <c r="A2" s="83"/>
    </row>
    <row r="3" spans="1:18" x14ac:dyDescent="0.2">
      <c r="A3" s="82"/>
    </row>
    <row r="4" spans="1:18" x14ac:dyDescent="0.2">
      <c r="A4" s="82"/>
    </row>
    <row r="5" spans="1:18" x14ac:dyDescent="0.2">
      <c r="A5" s="82"/>
    </row>
    <row r="6" spans="1:18" x14ac:dyDescent="0.2">
      <c r="A6" s="82"/>
    </row>
    <row r="7" spans="1:18" ht="15" customHeight="1" x14ac:dyDescent="0.2"/>
    <row r="8" spans="1:18" ht="15" customHeight="1" x14ac:dyDescent="0.2">
      <c r="A8" s="83"/>
    </row>
    <row r="9" spans="1:18" ht="15" customHeight="1" x14ac:dyDescent="0.2">
      <c r="A9" s="82"/>
    </row>
    <row r="10" spans="1:18" ht="15" customHeight="1" x14ac:dyDescent="0.2">
      <c r="A10" s="82"/>
    </row>
    <row r="11" spans="1:18" ht="15" customHeight="1" x14ac:dyDescent="0.2">
      <c r="A11" s="163"/>
      <c r="B11" s="163"/>
      <c r="C11" s="163"/>
      <c r="D11" s="163"/>
      <c r="E11" s="163"/>
      <c r="F11" s="163"/>
      <c r="G11" s="163"/>
      <c r="H11" s="163"/>
      <c r="I11" s="163"/>
      <c r="J11" s="163"/>
      <c r="K11" s="163"/>
      <c r="L11" s="163"/>
      <c r="M11" s="163"/>
      <c r="N11" s="163"/>
      <c r="O11" s="163"/>
      <c r="P11" s="163"/>
      <c r="Q11" s="163"/>
      <c r="R11" s="163"/>
    </row>
    <row r="12" spans="1:18" ht="15" customHeight="1" x14ac:dyDescent="0.2"/>
    <row r="13" spans="1:18" ht="15" customHeight="1" x14ac:dyDescent="0.2"/>
    <row r="14" spans="1:18" ht="15" customHeight="1" x14ac:dyDescent="0.2"/>
    <row r="15" spans="1:18" ht="15" customHeight="1" x14ac:dyDescent="0.2">
      <c r="A15" s="1"/>
    </row>
    <row r="16" spans="1:18" ht="15" customHeight="1" x14ac:dyDescent="0.2">
      <c r="A16" s="1"/>
    </row>
    <row r="17" spans="1:18" x14ac:dyDescent="0.2">
      <c r="A17" s="1"/>
    </row>
    <row r="19" spans="1:18" x14ac:dyDescent="0.2">
      <c r="A19" s="1"/>
    </row>
    <row r="20" spans="1:18" x14ac:dyDescent="0.2">
      <c r="A20" s="1"/>
    </row>
    <row r="21" spans="1:18" x14ac:dyDescent="0.2">
      <c r="A21" s="1"/>
    </row>
    <row r="22" spans="1:18" x14ac:dyDescent="0.2">
      <c r="A22" s="83"/>
    </row>
    <row r="23" spans="1:18" x14ac:dyDescent="0.2">
      <c r="A23" s="82"/>
    </row>
    <row r="24" spans="1:18" x14ac:dyDescent="0.2">
      <c r="A24" s="82"/>
    </row>
    <row r="25" spans="1:18" x14ac:dyDescent="0.2">
      <c r="A25" s="164"/>
      <c r="B25" s="164"/>
      <c r="C25" s="164"/>
      <c r="D25" s="164"/>
      <c r="E25" s="164"/>
      <c r="F25" s="164"/>
      <c r="G25" s="164"/>
      <c r="H25" s="164"/>
      <c r="I25" s="164"/>
      <c r="J25" s="164"/>
      <c r="K25" s="164"/>
      <c r="L25" s="164"/>
      <c r="M25" s="164"/>
      <c r="N25" s="164"/>
      <c r="O25" s="164"/>
      <c r="P25" s="164"/>
      <c r="Q25" s="164"/>
      <c r="R25" s="164"/>
    </row>
    <row r="26" spans="1:18" x14ac:dyDescent="0.2">
      <c r="A26" s="164"/>
      <c r="B26" s="164"/>
      <c r="C26" s="164"/>
      <c r="D26" s="164"/>
      <c r="E26" s="164"/>
      <c r="F26" s="164"/>
      <c r="G26" s="164"/>
      <c r="H26" s="164"/>
      <c r="I26" s="164"/>
      <c r="J26" s="164"/>
      <c r="K26" s="164"/>
      <c r="L26" s="164"/>
      <c r="M26" s="164"/>
      <c r="N26" s="164"/>
      <c r="O26" s="164"/>
      <c r="P26" s="164"/>
      <c r="Q26" s="164"/>
      <c r="R26" s="164"/>
    </row>
    <row r="27" spans="1:18" x14ac:dyDescent="0.2">
      <c r="A27" s="82"/>
    </row>
    <row r="28" spans="1:18" x14ac:dyDescent="0.2">
      <c r="A28" s="82"/>
    </row>
    <row r="29" spans="1:18" x14ac:dyDescent="0.2">
      <c r="A29" s="82"/>
    </row>
    <row r="30" spans="1:18" x14ac:dyDescent="0.2">
      <c r="A30" s="82"/>
    </row>
    <row r="32" spans="1:18" x14ac:dyDescent="0.2">
      <c r="A32" s="83"/>
    </row>
    <row r="33" spans="1:1" x14ac:dyDescent="0.2">
      <c r="A33" s="82"/>
    </row>
    <row r="34" spans="1:1" x14ac:dyDescent="0.2">
      <c r="A34" s="82"/>
    </row>
    <row r="35" spans="1:1" x14ac:dyDescent="0.2">
      <c r="A35" s="82"/>
    </row>
    <row r="36" spans="1:1" x14ac:dyDescent="0.2">
      <c r="A36" s="82"/>
    </row>
    <row r="37" spans="1:1" x14ac:dyDescent="0.2">
      <c r="A37" s="82"/>
    </row>
    <row r="38" spans="1:1" x14ac:dyDescent="0.2">
      <c r="A38" s="82"/>
    </row>
    <row r="39" spans="1:1" x14ac:dyDescent="0.2">
      <c r="A39" s="82"/>
    </row>
  </sheetData>
  <mergeCells count="2">
    <mergeCell ref="A11:R11"/>
    <mergeCell ref="A25:R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4"/>
  <sheetViews>
    <sheetView zoomScale="60" zoomScaleNormal="60" workbookViewId="0">
      <selection activeCell="E3" sqref="E3"/>
    </sheetView>
  </sheetViews>
  <sheetFormatPr baseColWidth="10" defaultColWidth="8.83203125" defaultRowHeight="15" x14ac:dyDescent="0.2"/>
  <cols>
    <col min="1" max="1" width="9.5" style="74" bestFit="1" customWidth="1"/>
    <col min="2" max="2" width="104.1640625" bestFit="1" customWidth="1"/>
    <col min="3" max="5" width="15" customWidth="1"/>
    <col min="8" max="8" width="10.1640625" bestFit="1" customWidth="1"/>
  </cols>
  <sheetData>
    <row r="1" spans="1:7" ht="29" x14ac:dyDescent="0.35">
      <c r="A1" s="127"/>
      <c r="B1" s="128" t="s">
        <v>0</v>
      </c>
      <c r="C1" s="123"/>
      <c r="D1" s="124" t="s">
        <v>236</v>
      </c>
      <c r="E1" s="125" t="s">
        <v>232</v>
      </c>
      <c r="F1" s="126" t="s">
        <v>237</v>
      </c>
      <c r="G1" s="129" t="s">
        <v>238</v>
      </c>
    </row>
    <row r="2" spans="1:7" s="38" customFormat="1" ht="14.5" customHeight="1" x14ac:dyDescent="0.2">
      <c r="A2" s="113"/>
      <c r="B2" s="114"/>
      <c r="C2" s="121"/>
      <c r="D2" s="121" t="str">
        <f>$E$1</f>
        <v>September</v>
      </c>
      <c r="E2" s="121" t="str">
        <f>$E$1</f>
        <v>September</v>
      </c>
    </row>
    <row r="3" spans="1:7" s="38" customFormat="1" ht="14.5" customHeight="1" x14ac:dyDescent="0.2">
      <c r="A3" s="113"/>
      <c r="B3" s="114"/>
      <c r="C3" s="122" t="s">
        <v>123</v>
      </c>
      <c r="D3" s="132">
        <v>2023</v>
      </c>
      <c r="E3" s="122">
        <f>D32022-1</f>
        <v>-1</v>
      </c>
    </row>
    <row r="4" spans="1:7" s="38" customFormat="1" ht="14.5" customHeight="1" x14ac:dyDescent="0.2">
      <c r="A4" s="113"/>
      <c r="B4" s="114" t="s">
        <v>216</v>
      </c>
      <c r="C4" s="122"/>
      <c r="D4" s="122"/>
      <c r="E4" s="122"/>
    </row>
    <row r="5" spans="1:7" s="38" customFormat="1" ht="14.5" customHeight="1" x14ac:dyDescent="0.2">
      <c r="A5" s="71" t="s">
        <v>141</v>
      </c>
      <c r="B5" s="38" t="s">
        <v>139</v>
      </c>
    </row>
    <row r="6" spans="1:7" s="38" customFormat="1" ht="14.5" customHeight="1" x14ac:dyDescent="0.2">
      <c r="A6" s="72"/>
      <c r="B6" s="38" t="s">
        <v>124</v>
      </c>
      <c r="C6" s="48"/>
    </row>
    <row r="7" spans="1:7" s="38" customFormat="1" ht="14.5" customHeight="1" x14ac:dyDescent="0.2">
      <c r="A7" s="72"/>
      <c r="B7" s="38" t="s">
        <v>109</v>
      </c>
      <c r="C7" s="48"/>
    </row>
    <row r="8" spans="1:7" s="38" customFormat="1" ht="14.5" customHeight="1" x14ac:dyDescent="0.2">
      <c r="A8" s="72"/>
      <c r="B8" s="38" t="s">
        <v>107</v>
      </c>
      <c r="C8" s="48"/>
    </row>
    <row r="9" spans="1:7" s="38" customFormat="1" ht="14.5" customHeight="1" x14ac:dyDescent="0.2">
      <c r="A9" s="72"/>
      <c r="B9" s="38" t="s">
        <v>110</v>
      </c>
      <c r="C9" s="48"/>
    </row>
    <row r="10" spans="1:7" s="38" customFormat="1" ht="14.5" customHeight="1" x14ac:dyDescent="0.2">
      <c r="A10" s="72"/>
      <c r="B10" s="38" t="s">
        <v>140</v>
      </c>
      <c r="C10" s="48"/>
      <c r="F10" s="48"/>
    </row>
    <row r="11" spans="1:7" s="38" customFormat="1" ht="14.5" customHeight="1" x14ac:dyDescent="0.2">
      <c r="A11" s="72"/>
      <c r="B11" s="38" t="s">
        <v>184</v>
      </c>
      <c r="C11" s="48"/>
      <c r="F11" s="48"/>
    </row>
    <row r="12" spans="1:7" s="38" customFormat="1" ht="14.5" customHeight="1" x14ac:dyDescent="0.2">
      <c r="A12" s="72"/>
      <c r="B12" s="38" t="s">
        <v>108</v>
      </c>
      <c r="C12" s="48"/>
      <c r="F12" s="48"/>
    </row>
    <row r="13" spans="1:7" s="38" customFormat="1" ht="14.5" customHeight="1" x14ac:dyDescent="0.2">
      <c r="A13" s="72"/>
      <c r="B13" s="38" t="s">
        <v>181</v>
      </c>
      <c r="C13" s="48"/>
      <c r="F13" s="48"/>
    </row>
    <row r="14" spans="1:7" s="38" customFormat="1" ht="14.5" customHeight="1" x14ac:dyDescent="0.2">
      <c r="A14" s="72"/>
      <c r="B14" s="38" t="s">
        <v>182</v>
      </c>
      <c r="C14" s="48"/>
      <c r="F14" s="48"/>
    </row>
    <row r="15" spans="1:7" s="38" customFormat="1" ht="14.5" customHeight="1" x14ac:dyDescent="0.2">
      <c r="A15" s="72"/>
      <c r="B15" s="38" t="s">
        <v>183</v>
      </c>
      <c r="C15" s="48"/>
      <c r="F15" s="48"/>
    </row>
    <row r="16" spans="1:7" s="38" customFormat="1" ht="14.5" customHeight="1" x14ac:dyDescent="0.2">
      <c r="A16" s="72"/>
      <c r="B16" s="38" t="s">
        <v>250</v>
      </c>
      <c r="C16" s="48"/>
      <c r="D16" s="48"/>
      <c r="E16" s="48"/>
      <c r="F16" s="48"/>
    </row>
    <row r="17" spans="1:6" s="38" customFormat="1" ht="14.5" customHeight="1" x14ac:dyDescent="0.2">
      <c r="A17" s="72"/>
      <c r="B17" s="38" t="s">
        <v>251</v>
      </c>
      <c r="C17" s="48"/>
      <c r="F17" s="48"/>
    </row>
    <row r="18" spans="1:6" s="38" customFormat="1" ht="14.5" customHeight="1" x14ac:dyDescent="0.2">
      <c r="A18" s="72"/>
      <c r="C18" s="48"/>
      <c r="F18" s="48"/>
    </row>
    <row r="19" spans="1:6" s="38" customFormat="1" ht="14.5" customHeight="1" x14ac:dyDescent="0.2">
      <c r="A19" s="71" t="s">
        <v>142</v>
      </c>
      <c r="B19" s="38" t="s">
        <v>185</v>
      </c>
      <c r="C19" s="48"/>
      <c r="F19" s="48"/>
    </row>
    <row r="20" spans="1:6" s="38" customFormat="1" ht="14.5" customHeight="1" x14ac:dyDescent="0.2">
      <c r="A20" s="72"/>
      <c r="B20" s="38" t="s">
        <v>186</v>
      </c>
      <c r="C20" s="48"/>
      <c r="F20" s="48"/>
    </row>
    <row r="21" spans="1:6" s="38" customFormat="1" ht="14.5" customHeight="1" x14ac:dyDescent="0.2">
      <c r="A21" s="72"/>
      <c r="B21" s="38" t="s">
        <v>125</v>
      </c>
      <c r="C21" s="48"/>
      <c r="F21" s="48"/>
    </row>
    <row r="22" spans="1:6" s="38" customFormat="1" ht="14.5" customHeight="1" x14ac:dyDescent="0.2">
      <c r="A22" s="72"/>
      <c r="B22" s="38" t="s">
        <v>126</v>
      </c>
      <c r="C22" s="48"/>
      <c r="D22" s="48"/>
      <c r="E22" s="48"/>
      <c r="F22" s="48"/>
    </row>
    <row r="23" spans="1:6" s="38" customFormat="1" ht="14.5" customHeight="1" x14ac:dyDescent="0.2">
      <c r="A23" s="72"/>
      <c r="B23" s="38" t="s">
        <v>252</v>
      </c>
      <c r="C23" s="48"/>
      <c r="F23" s="48"/>
    </row>
    <row r="24" spans="1:6" s="38" customFormat="1" ht="14.5" customHeight="1" x14ac:dyDescent="0.2">
      <c r="A24" s="72"/>
      <c r="B24" s="38" t="s">
        <v>253</v>
      </c>
      <c r="C24" s="48"/>
      <c r="F24" s="48"/>
    </row>
    <row r="25" spans="1:6" s="38" customFormat="1" ht="14.5" customHeight="1" x14ac:dyDescent="0.2">
      <c r="A25" s="72"/>
      <c r="C25" s="48"/>
      <c r="F25" s="48"/>
    </row>
    <row r="26" spans="1:6" s="38" customFormat="1" ht="14.5" customHeight="1" x14ac:dyDescent="0.2">
      <c r="A26" s="71" t="s">
        <v>74</v>
      </c>
      <c r="B26" s="38" t="s">
        <v>194</v>
      </c>
      <c r="C26" s="48"/>
      <c r="F26" s="48"/>
    </row>
    <row r="27" spans="1:6" s="38" customFormat="1" ht="14.5" customHeight="1" x14ac:dyDescent="0.2">
      <c r="A27" s="72"/>
      <c r="B27" s="38" t="s">
        <v>73</v>
      </c>
      <c r="C27" s="48"/>
      <c r="F27" s="48"/>
    </row>
    <row r="28" spans="1:6" s="38" customFormat="1" ht="14.5" customHeight="1" x14ac:dyDescent="0.2">
      <c r="A28" s="72"/>
      <c r="B28" s="38" t="s">
        <v>97</v>
      </c>
      <c r="C28" s="48"/>
      <c r="F28" s="48"/>
    </row>
    <row r="29" spans="1:6" s="38" customFormat="1" ht="14.5" customHeight="1" x14ac:dyDescent="0.2">
      <c r="A29" s="72"/>
      <c r="B29" s="38" t="s">
        <v>254</v>
      </c>
      <c r="C29" s="48"/>
      <c r="F29" s="48"/>
    </row>
    <row r="30" spans="1:6" s="38" customFormat="1" ht="14.5" customHeight="1" x14ac:dyDescent="0.2">
      <c r="A30" s="72"/>
      <c r="B30" s="38" t="s">
        <v>255</v>
      </c>
      <c r="C30" s="48"/>
      <c r="F30" s="48"/>
    </row>
    <row r="31" spans="1:6" s="38" customFormat="1" ht="14.5" customHeight="1" x14ac:dyDescent="0.2">
      <c r="A31" s="72"/>
      <c r="B31" s="38" t="s">
        <v>74</v>
      </c>
      <c r="C31" s="48"/>
      <c r="F31" s="48"/>
    </row>
    <row r="32" spans="1:6" s="38" customFormat="1" ht="14.5" customHeight="1" x14ac:dyDescent="0.2">
      <c r="A32" s="72"/>
      <c r="C32" s="48"/>
      <c r="D32" s="48"/>
      <c r="E32" s="48"/>
      <c r="F32" s="48"/>
    </row>
    <row r="33" spans="1:5" s="38" customFormat="1" ht="14.5" customHeight="1" x14ac:dyDescent="0.2">
      <c r="A33" s="72"/>
      <c r="C33" s="48"/>
      <c r="D33" s="48"/>
      <c r="E33" s="48"/>
    </row>
    <row r="34" spans="1:5" ht="26.25" customHeight="1" x14ac:dyDescent="0.2">
      <c r="A34" s="73" t="s">
        <v>8</v>
      </c>
      <c r="B34" s="3" t="s">
        <v>217</v>
      </c>
      <c r="C34" s="49">
        <f t="shared" ref="C34:E34" si="0">SUM(C5:C33)</f>
        <v>0</v>
      </c>
      <c r="D34" s="49">
        <f t="shared" si="0"/>
        <v>0</v>
      </c>
      <c r="E34" s="49">
        <f t="shared" si="0"/>
        <v>0</v>
      </c>
    </row>
    <row r="35" spans="1:5" ht="14.5" customHeight="1" x14ac:dyDescent="0.2">
      <c r="C35" s="50"/>
      <c r="D35" s="50"/>
      <c r="E35" s="50"/>
    </row>
    <row r="36" spans="1:5" ht="14.5" customHeight="1" x14ac:dyDescent="0.2">
      <c r="B36" s="1" t="s">
        <v>81</v>
      </c>
      <c r="C36" s="51"/>
      <c r="D36" s="51"/>
      <c r="E36" s="51"/>
    </row>
    <row r="37" spans="1:5" s="38" customFormat="1" ht="14.5" customHeight="1" x14ac:dyDescent="0.2">
      <c r="A37" s="71" t="s">
        <v>141</v>
      </c>
      <c r="B37" s="38" t="s">
        <v>59</v>
      </c>
      <c r="C37" s="48"/>
    </row>
    <row r="38" spans="1:5" s="38" customFormat="1" ht="14.5" customHeight="1" x14ac:dyDescent="0.2">
      <c r="A38" s="71"/>
      <c r="B38" s="38" t="s">
        <v>222</v>
      </c>
      <c r="C38" s="48"/>
    </row>
    <row r="39" spans="1:5" s="38" customFormat="1" ht="14.5" customHeight="1" x14ac:dyDescent="0.2">
      <c r="A39" s="72"/>
      <c r="B39" s="38" t="s">
        <v>162</v>
      </c>
      <c r="C39" s="48"/>
    </row>
    <row r="40" spans="1:5" s="38" customFormat="1" ht="14.5" customHeight="1" x14ac:dyDescent="0.2">
      <c r="A40" s="72"/>
      <c r="B40" s="38" t="s">
        <v>161</v>
      </c>
      <c r="C40" s="48"/>
    </row>
    <row r="41" spans="1:5" s="38" customFormat="1" ht="14.5" customHeight="1" x14ac:dyDescent="0.2">
      <c r="A41" s="72"/>
      <c r="C41" s="48"/>
      <c r="D41" s="48"/>
      <c r="E41" s="48"/>
    </row>
    <row r="42" spans="1:5" s="38" customFormat="1" ht="14.5" customHeight="1" x14ac:dyDescent="0.2">
      <c r="A42" s="71" t="s">
        <v>142</v>
      </c>
      <c r="B42" s="38" t="s">
        <v>187</v>
      </c>
      <c r="C42" s="48"/>
    </row>
    <row r="43" spans="1:5" s="38" customFormat="1" ht="14.5" customHeight="1" x14ac:dyDescent="0.2">
      <c r="A43" s="72"/>
      <c r="B43" s="38" t="s">
        <v>188</v>
      </c>
      <c r="C43" s="48"/>
    </row>
    <row r="44" spans="1:5" s="38" customFormat="1" ht="14.5" customHeight="1" x14ac:dyDescent="0.2">
      <c r="A44" s="72"/>
      <c r="B44" s="38" t="s">
        <v>72</v>
      </c>
      <c r="C44" s="48"/>
    </row>
    <row r="45" spans="1:5" s="38" customFormat="1" ht="14.5" customHeight="1" x14ac:dyDescent="0.2">
      <c r="A45" s="72"/>
      <c r="B45" s="38" t="s">
        <v>143</v>
      </c>
      <c r="C45" s="48"/>
    </row>
    <row r="46" spans="1:5" s="38" customFormat="1" ht="14.5" customHeight="1" x14ac:dyDescent="0.2">
      <c r="A46" s="72"/>
      <c r="C46" s="48"/>
      <c r="D46" s="48"/>
      <c r="E46" s="48"/>
    </row>
    <row r="47" spans="1:5" s="38" customFormat="1" ht="14.5" customHeight="1" x14ac:dyDescent="0.2">
      <c r="A47" s="71" t="s">
        <v>74</v>
      </c>
      <c r="B47" s="38" t="s">
        <v>75</v>
      </c>
      <c r="C47" s="48"/>
    </row>
    <row r="48" spans="1:5" s="38" customFormat="1" ht="14.5" customHeight="1" x14ac:dyDescent="0.2">
      <c r="A48" s="71"/>
      <c r="B48" s="38" t="s">
        <v>256</v>
      </c>
      <c r="C48" s="48"/>
    </row>
    <row r="49" spans="1:5" s="38" customFormat="1" ht="14.5" customHeight="1" x14ac:dyDescent="0.2">
      <c r="A49" s="71"/>
      <c r="B49" s="38" t="s">
        <v>257</v>
      </c>
      <c r="C49" s="48"/>
    </row>
    <row r="50" spans="1:5" s="38" customFormat="1" ht="14.5" customHeight="1" x14ac:dyDescent="0.2">
      <c r="A50" s="72"/>
      <c r="B50" s="38" t="s">
        <v>258</v>
      </c>
      <c r="C50" s="48"/>
    </row>
    <row r="51" spans="1:5" s="38" customFormat="1" ht="14.5" customHeight="1" x14ac:dyDescent="0.2">
      <c r="A51" s="72"/>
      <c r="B51" s="38" t="s">
        <v>259</v>
      </c>
      <c r="C51" s="48"/>
    </row>
    <row r="52" spans="1:5" s="38" customFormat="1" ht="14.5" customHeight="1" x14ac:dyDescent="0.2">
      <c r="A52" s="72"/>
      <c r="B52" s="38" t="s">
        <v>260</v>
      </c>
      <c r="C52" s="48"/>
    </row>
    <row r="53" spans="1:5" s="38" customFormat="1" ht="14.5" customHeight="1" x14ac:dyDescent="0.2">
      <c r="A53" s="72"/>
      <c r="B53" s="38" t="s">
        <v>261</v>
      </c>
      <c r="C53" s="48"/>
    </row>
    <row r="54" spans="1:5" s="38" customFormat="1" ht="14.5" customHeight="1" x14ac:dyDescent="0.2">
      <c r="A54" s="72"/>
      <c r="B54" s="38" t="s">
        <v>262</v>
      </c>
      <c r="C54" s="48"/>
    </row>
    <row r="55" spans="1:5" s="38" customFormat="1" ht="14.5" customHeight="1" x14ac:dyDescent="0.2">
      <c r="A55" s="72"/>
      <c r="B55" s="38" t="s">
        <v>263</v>
      </c>
      <c r="C55" s="48"/>
    </row>
    <row r="56" spans="1:5" s="38" customFormat="1" ht="14.5" customHeight="1" x14ac:dyDescent="0.2">
      <c r="A56" s="72"/>
      <c r="B56" s="38" t="s">
        <v>74</v>
      </c>
      <c r="C56" s="48"/>
    </row>
    <row r="57" spans="1:5" s="38" customFormat="1" ht="14.5" customHeight="1" x14ac:dyDescent="0.2">
      <c r="A57" s="72"/>
      <c r="C57" s="48"/>
      <c r="D57" s="48"/>
      <c r="E57" s="48"/>
    </row>
    <row r="58" spans="1:5" s="38" customFormat="1" ht="14.5" customHeight="1" x14ac:dyDescent="0.2">
      <c r="A58" s="72"/>
      <c r="C58" s="48"/>
      <c r="D58" s="48"/>
      <c r="E58" s="48"/>
    </row>
    <row r="59" spans="1:5" ht="26" x14ac:dyDescent="0.2">
      <c r="A59" s="75" t="s">
        <v>9</v>
      </c>
      <c r="B59" s="2" t="s">
        <v>58</v>
      </c>
      <c r="C59" s="52">
        <f>SUM(C37:C58)</f>
        <v>0</v>
      </c>
      <c r="D59" s="52">
        <f>SUM(D37:D58)</f>
        <v>0</v>
      </c>
      <c r="E59" s="52">
        <f>SUM(E37:E58)</f>
        <v>0</v>
      </c>
    </row>
    <row r="60" spans="1:5" x14ac:dyDescent="0.2">
      <c r="C60" s="50"/>
      <c r="D60" s="50"/>
      <c r="E60" s="50"/>
    </row>
    <row r="61" spans="1:5" ht="26" x14ac:dyDescent="0.2">
      <c r="A61" s="75" t="s">
        <v>10</v>
      </c>
      <c r="B61" s="2" t="s">
        <v>1</v>
      </c>
      <c r="C61" s="52">
        <f>C34-C59</f>
        <v>0</v>
      </c>
      <c r="D61" s="52">
        <f>D34-D59</f>
        <v>0</v>
      </c>
      <c r="E61" s="52">
        <f>E34-E59</f>
        <v>0</v>
      </c>
    </row>
    <row r="62" spans="1:5" x14ac:dyDescent="0.2">
      <c r="C62" s="50"/>
      <c r="D62" s="50"/>
      <c r="E62" s="50"/>
    </row>
    <row r="63" spans="1:5" x14ac:dyDescent="0.2">
      <c r="B63" s="1" t="s">
        <v>100</v>
      </c>
      <c r="C63" s="51"/>
      <c r="D63" s="51"/>
      <c r="E63" s="51"/>
    </row>
    <row r="64" spans="1:5" s="38" customFormat="1" x14ac:dyDescent="0.2">
      <c r="A64" s="72"/>
      <c r="B64" s="38" t="s">
        <v>60</v>
      </c>
      <c r="C64" s="48"/>
    </row>
    <row r="65" spans="1:5" s="38" customFormat="1" x14ac:dyDescent="0.2">
      <c r="A65" s="72"/>
      <c r="B65" s="38" t="s">
        <v>170</v>
      </c>
      <c r="C65" s="48"/>
    </row>
    <row r="66" spans="1:5" s="38" customFormat="1" x14ac:dyDescent="0.2">
      <c r="A66" s="72"/>
      <c r="B66" s="38" t="s">
        <v>61</v>
      </c>
      <c r="C66" s="48"/>
      <c r="D66" s="48"/>
      <c r="E66" s="48"/>
    </row>
    <row r="67" spans="1:5" s="38" customFormat="1" x14ac:dyDescent="0.2">
      <c r="A67" s="72"/>
      <c r="B67" s="38" t="s">
        <v>189</v>
      </c>
      <c r="C67" s="48"/>
    </row>
    <row r="68" spans="1:5" s="38" customFormat="1" x14ac:dyDescent="0.2">
      <c r="A68" s="72"/>
      <c r="B68" s="38" t="s">
        <v>128</v>
      </c>
      <c r="C68" s="48"/>
      <c r="D68" s="48"/>
      <c r="E68" s="48"/>
    </row>
    <row r="69" spans="1:5" s="38" customFormat="1" x14ac:dyDescent="0.2">
      <c r="A69" s="72"/>
      <c r="B69" s="38" t="s">
        <v>129</v>
      </c>
      <c r="C69" s="48"/>
      <c r="D69" s="48"/>
      <c r="E69" s="48"/>
    </row>
    <row r="70" spans="1:5" s="38" customFormat="1" x14ac:dyDescent="0.2">
      <c r="A70" s="72"/>
      <c r="B70" s="38" t="s">
        <v>127</v>
      </c>
      <c r="C70" s="48"/>
    </row>
    <row r="71" spans="1:5" s="38" customFormat="1" x14ac:dyDescent="0.2">
      <c r="A71" s="72"/>
      <c r="B71" s="38" t="s">
        <v>130</v>
      </c>
      <c r="C71" s="48"/>
      <c r="D71" s="48"/>
      <c r="E71" s="48"/>
    </row>
    <row r="72" spans="1:5" s="38" customFormat="1" x14ac:dyDescent="0.2">
      <c r="A72" s="72"/>
      <c r="B72" s="38" t="s">
        <v>145</v>
      </c>
      <c r="C72" s="48"/>
      <c r="D72" s="48"/>
      <c r="E72" s="48"/>
    </row>
    <row r="73" spans="1:5" s="38" customFormat="1" x14ac:dyDescent="0.2">
      <c r="A73" s="72"/>
      <c r="B73" s="38" t="s">
        <v>77</v>
      </c>
      <c r="C73" s="48"/>
      <c r="D73" s="48"/>
      <c r="E73" s="48"/>
    </row>
    <row r="74" spans="1:5" s="38" customFormat="1" x14ac:dyDescent="0.2">
      <c r="A74" s="72"/>
      <c r="B74" s="38" t="s">
        <v>211</v>
      </c>
      <c r="C74" s="48"/>
      <c r="D74" s="48"/>
      <c r="E74" s="48"/>
    </row>
    <row r="75" spans="1:5" s="38" customFormat="1" x14ac:dyDescent="0.2">
      <c r="A75" s="72"/>
      <c r="B75" s="38" t="s">
        <v>78</v>
      </c>
      <c r="C75" s="48"/>
      <c r="D75" s="48"/>
      <c r="E75" s="48"/>
    </row>
    <row r="76" spans="1:5" s="38" customFormat="1" x14ac:dyDescent="0.2">
      <c r="A76" s="72"/>
      <c r="B76" s="38" t="s">
        <v>76</v>
      </c>
      <c r="C76" s="48"/>
      <c r="D76" s="48"/>
      <c r="E76" s="48"/>
    </row>
    <row r="77" spans="1:5" s="38" customFormat="1" x14ac:dyDescent="0.2">
      <c r="A77" s="72"/>
      <c r="B77" s="38" t="s">
        <v>97</v>
      </c>
      <c r="C77" s="48"/>
      <c r="D77" s="48"/>
      <c r="E77" s="48"/>
    </row>
    <row r="78" spans="1:5" s="38" customFormat="1" x14ac:dyDescent="0.2">
      <c r="A78" s="72"/>
      <c r="B78" s="38" t="s">
        <v>169</v>
      </c>
      <c r="C78" s="48"/>
      <c r="D78" s="48"/>
      <c r="E78" s="48"/>
    </row>
    <row r="79" spans="1:5" s="38" customFormat="1" x14ac:dyDescent="0.2">
      <c r="A79" s="72"/>
      <c r="B79" s="38" t="s">
        <v>146</v>
      </c>
      <c r="C79" s="48"/>
    </row>
    <row r="80" spans="1:5" s="38" customFormat="1" x14ac:dyDescent="0.2">
      <c r="A80" s="72"/>
      <c r="B80" s="38" t="s">
        <v>144</v>
      </c>
      <c r="C80" s="48"/>
    </row>
    <row r="81" spans="1:8" s="38" customFormat="1" x14ac:dyDescent="0.2">
      <c r="A81" s="72"/>
      <c r="B81" s="38" t="s">
        <v>264</v>
      </c>
      <c r="C81" s="48"/>
    </row>
    <row r="82" spans="1:8" s="38" customFormat="1" x14ac:dyDescent="0.2">
      <c r="A82" s="72"/>
      <c r="B82" s="38" t="s">
        <v>265</v>
      </c>
      <c r="C82" s="48"/>
    </row>
    <row r="83" spans="1:8" s="38" customFormat="1" x14ac:dyDescent="0.2">
      <c r="A83" s="72"/>
      <c r="B83" s="38" t="s">
        <v>266</v>
      </c>
      <c r="C83" s="48"/>
    </row>
    <row r="84" spans="1:8" s="38" customFormat="1" x14ac:dyDescent="0.2">
      <c r="A84" s="72"/>
      <c r="B84" s="38" t="s">
        <v>267</v>
      </c>
      <c r="C84" s="48"/>
    </row>
    <row r="85" spans="1:8" s="38" customFormat="1" x14ac:dyDescent="0.2">
      <c r="A85" s="72"/>
      <c r="B85" s="38" t="s">
        <v>268</v>
      </c>
      <c r="C85" s="48"/>
    </row>
    <row r="86" spans="1:8" s="38" customFormat="1" x14ac:dyDescent="0.2">
      <c r="A86" s="72"/>
      <c r="B86" s="38" t="s">
        <v>269</v>
      </c>
      <c r="C86" s="48"/>
    </row>
    <row r="87" spans="1:8" s="38" customFormat="1" x14ac:dyDescent="0.2">
      <c r="A87" s="72"/>
      <c r="B87" s="38" t="s">
        <v>74</v>
      </c>
      <c r="C87" s="48"/>
    </row>
    <row r="88" spans="1:8" s="38" customFormat="1" x14ac:dyDescent="0.2">
      <c r="A88" s="72"/>
      <c r="C88" s="48"/>
      <c r="D88" s="48"/>
      <c r="E88" s="48"/>
    </row>
    <row r="89" spans="1:8" s="38" customFormat="1" x14ac:dyDescent="0.2">
      <c r="A89" s="72"/>
      <c r="C89" s="48"/>
      <c r="D89" s="48"/>
      <c r="E89" s="48"/>
    </row>
    <row r="90" spans="1:8" ht="26" x14ac:dyDescent="0.2">
      <c r="A90" s="75" t="s">
        <v>9</v>
      </c>
      <c r="B90" s="3" t="s">
        <v>101</v>
      </c>
      <c r="C90" s="49">
        <f>SUM(C64:C89)</f>
        <v>0</v>
      </c>
      <c r="D90" s="49">
        <f>SUM(D64:D89)</f>
        <v>0</v>
      </c>
      <c r="E90" s="49">
        <f>SUM(E64:E89)</f>
        <v>0</v>
      </c>
    </row>
    <row r="91" spans="1:8" x14ac:dyDescent="0.2">
      <c r="B91" s="1"/>
      <c r="C91" s="51"/>
      <c r="D91" s="51"/>
      <c r="E91" s="51"/>
    </row>
    <row r="92" spans="1:8" ht="26" x14ac:dyDescent="0.2">
      <c r="A92" s="75" t="s">
        <v>10</v>
      </c>
      <c r="B92" s="2" t="s">
        <v>2</v>
      </c>
      <c r="C92" s="52">
        <f>C61-C90</f>
        <v>0</v>
      </c>
      <c r="D92" s="52">
        <f>D61-D90</f>
        <v>0</v>
      </c>
      <c r="E92" s="52">
        <f>E61-E90</f>
        <v>0</v>
      </c>
    </row>
    <row r="93" spans="1:8" x14ac:dyDescent="0.2">
      <c r="C93" s="50"/>
      <c r="D93" s="50"/>
      <c r="E93" s="50"/>
    </row>
    <row r="94" spans="1:8" x14ac:dyDescent="0.2">
      <c r="B94" s="1" t="s">
        <v>82</v>
      </c>
      <c r="C94" s="51"/>
      <c r="D94" s="51"/>
      <c r="E94" s="51"/>
      <c r="H94" s="38"/>
    </row>
    <row r="95" spans="1:8" s="38" customFormat="1" x14ac:dyDescent="0.2">
      <c r="A95" s="72"/>
      <c r="B95" s="38" t="s">
        <v>147</v>
      </c>
      <c r="C95" s="48"/>
      <c r="D95" s="48"/>
      <c r="E95" s="48"/>
    </row>
    <row r="96" spans="1:8" s="38" customFormat="1" x14ac:dyDescent="0.2">
      <c r="A96" s="72"/>
      <c r="B96" s="38" t="s">
        <v>131</v>
      </c>
      <c r="C96" s="48"/>
      <c r="D96" s="48"/>
      <c r="E96" s="48"/>
    </row>
    <row r="97" spans="1:8" s="38" customFormat="1" x14ac:dyDescent="0.2">
      <c r="A97" s="72"/>
      <c r="B97" s="38" t="s">
        <v>148</v>
      </c>
      <c r="C97" s="48"/>
      <c r="D97" s="48"/>
      <c r="E97" s="48"/>
    </row>
    <row r="98" spans="1:8" s="38" customFormat="1" x14ac:dyDescent="0.2">
      <c r="A98" s="72"/>
      <c r="B98" s="38" t="s">
        <v>62</v>
      </c>
      <c r="C98" s="48"/>
    </row>
    <row r="99" spans="1:8" s="38" customFormat="1" x14ac:dyDescent="0.2">
      <c r="A99" s="72"/>
      <c r="B99" s="38" t="s">
        <v>149</v>
      </c>
      <c r="C99" s="48"/>
      <c r="D99" s="48"/>
      <c r="E99" s="48"/>
    </row>
    <row r="100" spans="1:8" s="38" customFormat="1" x14ac:dyDescent="0.2">
      <c r="A100" s="72"/>
      <c r="B100" s="38" t="s">
        <v>150</v>
      </c>
      <c r="C100" s="48"/>
      <c r="D100" s="48"/>
      <c r="E100" s="48"/>
    </row>
    <row r="101" spans="1:8" s="38" customFormat="1" x14ac:dyDescent="0.2">
      <c r="A101" s="72"/>
      <c r="B101" s="38" t="s">
        <v>63</v>
      </c>
      <c r="C101" s="48"/>
      <c r="D101" s="48"/>
      <c r="E101" s="48"/>
    </row>
    <row r="102" spans="1:8" s="38" customFormat="1" x14ac:dyDescent="0.2">
      <c r="A102" s="72"/>
      <c r="B102" s="38" t="s">
        <v>79</v>
      </c>
      <c r="C102" s="48"/>
      <c r="D102" s="48"/>
      <c r="E102" s="48"/>
      <c r="H102" s="39"/>
    </row>
    <row r="103" spans="1:8" s="38" customFormat="1" x14ac:dyDescent="0.2">
      <c r="A103" s="72"/>
      <c r="B103" s="38" t="s">
        <v>151</v>
      </c>
      <c r="C103" s="48"/>
      <c r="D103" s="48"/>
      <c r="E103" s="48"/>
      <c r="H103" s="39"/>
    </row>
    <row r="104" spans="1:8" s="38" customFormat="1" x14ac:dyDescent="0.2">
      <c r="A104" s="72"/>
      <c r="B104" s="38" t="s">
        <v>270</v>
      </c>
      <c r="C104" s="48"/>
      <c r="H104" s="39"/>
    </row>
    <row r="105" spans="1:8" s="38" customFormat="1" x14ac:dyDescent="0.2">
      <c r="A105" s="72"/>
      <c r="B105" s="38" t="s">
        <v>271</v>
      </c>
      <c r="C105" s="48"/>
      <c r="H105" s="39"/>
    </row>
    <row r="106" spans="1:8" s="38" customFormat="1" x14ac:dyDescent="0.2">
      <c r="A106" s="72"/>
      <c r="B106" s="38" t="s">
        <v>74</v>
      </c>
      <c r="C106" s="48"/>
      <c r="H106" s="39"/>
    </row>
    <row r="107" spans="1:8" s="38" customFormat="1" x14ac:dyDescent="0.2">
      <c r="A107" s="72"/>
      <c r="C107" s="48"/>
      <c r="H107" s="39"/>
    </row>
    <row r="108" spans="1:8" s="38" customFormat="1" x14ac:dyDescent="0.2">
      <c r="A108" s="72"/>
      <c r="C108" s="48"/>
      <c r="D108" s="48"/>
      <c r="E108" s="48"/>
      <c r="H108" s="39"/>
    </row>
    <row r="109" spans="1:8" ht="26" x14ac:dyDescent="0.2">
      <c r="A109" s="75" t="s">
        <v>9</v>
      </c>
      <c r="B109" s="3" t="s">
        <v>57</v>
      </c>
      <c r="C109" s="49">
        <f>SUM(C95:C108)</f>
        <v>0</v>
      </c>
      <c r="D109" s="49">
        <f>SUM(D95:D108)</f>
        <v>0</v>
      </c>
      <c r="E109" s="49">
        <f>SUM(E95:E108)</f>
        <v>0</v>
      </c>
    </row>
    <row r="110" spans="1:8" x14ac:dyDescent="0.2">
      <c r="C110" s="50"/>
      <c r="D110" s="50"/>
      <c r="E110" s="50"/>
    </row>
    <row r="111" spans="1:8" ht="26" x14ac:dyDescent="0.2">
      <c r="A111" s="75" t="s">
        <v>10</v>
      </c>
      <c r="B111" s="2" t="s">
        <v>3</v>
      </c>
      <c r="C111" s="52">
        <f>C92-C109</f>
        <v>0</v>
      </c>
      <c r="D111" s="52">
        <f>D92-D109</f>
        <v>0</v>
      </c>
      <c r="E111" s="52">
        <f>E92-E109</f>
        <v>0</v>
      </c>
    </row>
    <row r="112" spans="1:8" x14ac:dyDescent="0.2">
      <c r="B112" s="1"/>
      <c r="C112" s="51"/>
      <c r="D112" s="51"/>
      <c r="E112" s="51"/>
    </row>
    <row r="113" spans="1:8" x14ac:dyDescent="0.2">
      <c r="B113" s="1" t="s">
        <v>83</v>
      </c>
      <c r="C113" s="51"/>
      <c r="D113" s="51"/>
      <c r="E113" s="51"/>
    </row>
    <row r="114" spans="1:8" s="38" customFormat="1" x14ac:dyDescent="0.2">
      <c r="A114" s="72"/>
      <c r="B114" s="38" t="s">
        <v>56</v>
      </c>
      <c r="C114" s="48"/>
      <c r="D114" s="48"/>
      <c r="E114" s="48"/>
    </row>
    <row r="115" spans="1:8" s="38" customFormat="1" x14ac:dyDescent="0.2">
      <c r="A115" s="72"/>
      <c r="B115" s="38" t="s">
        <v>64</v>
      </c>
      <c r="C115" s="48"/>
      <c r="D115" s="48"/>
      <c r="E115" s="48"/>
    </row>
    <row r="116" spans="1:8" s="38" customFormat="1" x14ac:dyDescent="0.2">
      <c r="A116" s="72"/>
      <c r="B116" s="38" t="s">
        <v>65</v>
      </c>
      <c r="C116" s="48"/>
      <c r="D116" s="48"/>
      <c r="E116" s="48"/>
    </row>
    <row r="117" spans="1:8" s="38" customFormat="1" x14ac:dyDescent="0.2">
      <c r="A117" s="72"/>
      <c r="B117" s="38" t="s">
        <v>66</v>
      </c>
      <c r="C117" s="48"/>
      <c r="D117" s="48"/>
      <c r="E117" s="48"/>
    </row>
    <row r="118" spans="1:8" s="38" customFormat="1" x14ac:dyDescent="0.2">
      <c r="A118" s="72"/>
      <c r="B118" s="38" t="s">
        <v>133</v>
      </c>
      <c r="C118" s="48"/>
      <c r="D118" s="48"/>
      <c r="E118" s="48"/>
      <c r="H118" s="39"/>
    </row>
    <row r="119" spans="1:8" s="38" customFormat="1" x14ac:dyDescent="0.2">
      <c r="A119" s="72"/>
      <c r="B119" s="38" t="s">
        <v>132</v>
      </c>
      <c r="C119" s="48"/>
      <c r="D119" s="48"/>
      <c r="E119" s="48"/>
      <c r="H119" s="39"/>
    </row>
    <row r="120" spans="1:8" s="38" customFormat="1" x14ac:dyDescent="0.2">
      <c r="A120" s="72"/>
      <c r="B120" s="38" t="s">
        <v>272</v>
      </c>
      <c r="C120" s="48"/>
      <c r="H120" s="39"/>
    </row>
    <row r="121" spans="1:8" s="38" customFormat="1" x14ac:dyDescent="0.2">
      <c r="A121" s="72"/>
      <c r="B121" s="38" t="s">
        <v>273</v>
      </c>
      <c r="C121" s="48"/>
      <c r="H121" s="39"/>
    </row>
    <row r="122" spans="1:8" s="38" customFormat="1" x14ac:dyDescent="0.2">
      <c r="A122" s="72"/>
      <c r="B122" s="38" t="s">
        <v>74</v>
      </c>
      <c r="C122" s="48"/>
      <c r="H122" s="39"/>
    </row>
    <row r="123" spans="1:8" s="38" customFormat="1" x14ac:dyDescent="0.2">
      <c r="A123" s="72"/>
      <c r="C123" s="48"/>
      <c r="D123" s="48"/>
      <c r="E123" s="48"/>
      <c r="H123" s="39"/>
    </row>
    <row r="124" spans="1:8" s="38" customFormat="1" x14ac:dyDescent="0.2">
      <c r="A124" s="72"/>
      <c r="C124" s="48"/>
      <c r="D124" s="48"/>
      <c r="E124" s="48"/>
      <c r="H124" s="39"/>
    </row>
    <row r="125" spans="1:8" ht="26" x14ac:dyDescent="0.2">
      <c r="A125" s="75" t="s">
        <v>9</v>
      </c>
      <c r="B125" s="3" t="s">
        <v>80</v>
      </c>
      <c r="C125" s="49">
        <f>SUM(C114:C124)</f>
        <v>0</v>
      </c>
      <c r="D125" s="49">
        <f>SUM(D114:D124)</f>
        <v>0</v>
      </c>
      <c r="E125" s="49">
        <f>SUM(E114:E124)</f>
        <v>0</v>
      </c>
    </row>
    <row r="126" spans="1:8" x14ac:dyDescent="0.2">
      <c r="B126" s="1"/>
      <c r="C126" s="51"/>
      <c r="D126" s="51"/>
      <c r="E126" s="51"/>
    </row>
    <row r="127" spans="1:8" ht="26" x14ac:dyDescent="0.2">
      <c r="A127" s="75" t="s">
        <v>10</v>
      </c>
      <c r="B127" s="2" t="s">
        <v>4</v>
      </c>
      <c r="C127" s="52">
        <f>C111-C125</f>
        <v>0</v>
      </c>
      <c r="D127" s="52">
        <f>D111-D125</f>
        <v>0</v>
      </c>
      <c r="E127" s="52">
        <f>E111-E125</f>
        <v>0</v>
      </c>
    </row>
    <row r="128" spans="1:8" ht="15" customHeight="1" x14ac:dyDescent="0.2">
      <c r="A128" s="76"/>
      <c r="B128" s="1"/>
      <c r="C128" s="51"/>
      <c r="D128" s="51"/>
      <c r="E128" s="51"/>
    </row>
    <row r="129" spans="1:5" ht="15" customHeight="1" x14ac:dyDescent="0.2">
      <c r="A129" s="76"/>
      <c r="B129" s="1" t="s">
        <v>84</v>
      </c>
      <c r="C129" s="51"/>
      <c r="D129" s="51"/>
      <c r="E129" s="51"/>
    </row>
    <row r="130" spans="1:5" s="38" customFormat="1" x14ac:dyDescent="0.2">
      <c r="A130" s="72"/>
      <c r="B130" s="38" t="s">
        <v>134</v>
      </c>
      <c r="C130" s="48"/>
      <c r="D130" s="48"/>
      <c r="E130" s="48"/>
    </row>
    <row r="131" spans="1:5" s="38" customFormat="1" x14ac:dyDescent="0.2">
      <c r="A131" s="72"/>
      <c r="B131" s="38" t="s">
        <v>212</v>
      </c>
      <c r="C131" s="48"/>
      <c r="D131" s="48"/>
      <c r="E131" s="48"/>
    </row>
    <row r="132" spans="1:5" s="38" customFormat="1" x14ac:dyDescent="0.2">
      <c r="A132" s="72"/>
      <c r="B132" s="38" t="s">
        <v>135</v>
      </c>
      <c r="C132" s="48"/>
      <c r="D132" s="48"/>
      <c r="E132" s="48"/>
    </row>
    <row r="133" spans="1:5" s="38" customFormat="1" x14ac:dyDescent="0.2">
      <c r="A133" s="72"/>
      <c r="B133" s="38" t="s">
        <v>74</v>
      </c>
      <c r="C133" s="48"/>
    </row>
    <row r="134" spans="1:5" s="38" customFormat="1" x14ac:dyDescent="0.2">
      <c r="A134" s="72"/>
      <c r="C134" s="48"/>
      <c r="D134" s="48"/>
      <c r="E134" s="48"/>
    </row>
    <row r="135" spans="1:5" s="38" customFormat="1" x14ac:dyDescent="0.2">
      <c r="A135" s="72"/>
      <c r="C135" s="48"/>
      <c r="D135" s="48"/>
      <c r="E135" s="48"/>
    </row>
    <row r="136" spans="1:5" ht="26" x14ac:dyDescent="0.2">
      <c r="A136" s="75" t="s">
        <v>9</v>
      </c>
      <c r="B136" s="3" t="s">
        <v>7</v>
      </c>
      <c r="C136" s="49">
        <f t="shared" ref="C136:E136" si="1">SUM(C130:C135)</f>
        <v>0</v>
      </c>
      <c r="D136" s="49">
        <f t="shared" si="1"/>
        <v>0</v>
      </c>
      <c r="E136" s="49">
        <f t="shared" si="1"/>
        <v>0</v>
      </c>
    </row>
    <row r="137" spans="1:5" x14ac:dyDescent="0.2">
      <c r="B137" s="1"/>
      <c r="C137" s="51"/>
      <c r="D137" s="51"/>
      <c r="E137" s="51"/>
    </row>
    <row r="138" spans="1:5" ht="26" x14ac:dyDescent="0.2">
      <c r="A138" s="78" t="s">
        <v>10</v>
      </c>
      <c r="B138" s="2" t="s">
        <v>221</v>
      </c>
      <c r="C138" s="52">
        <f t="shared" ref="C138:E138" si="2">C127-C136</f>
        <v>0</v>
      </c>
      <c r="D138" s="79">
        <f t="shared" si="2"/>
        <v>0</v>
      </c>
      <c r="E138" s="79">
        <f t="shared" si="2"/>
        <v>0</v>
      </c>
    </row>
    <row r="139" spans="1:5" x14ac:dyDescent="0.2">
      <c r="A139" s="6"/>
      <c r="B139" s="1"/>
      <c r="C139" s="51"/>
      <c r="D139" s="1"/>
      <c r="E139" s="51"/>
    </row>
    <row r="140" spans="1:5" ht="15" customHeight="1" x14ac:dyDescent="0.2">
      <c r="A140" s="76"/>
      <c r="B140" s="1" t="s">
        <v>85</v>
      </c>
      <c r="C140" s="51"/>
      <c r="D140" s="51"/>
      <c r="E140" s="51"/>
    </row>
    <row r="141" spans="1:5" s="38" customFormat="1" x14ac:dyDescent="0.2">
      <c r="A141" s="77"/>
      <c r="B141" s="38" t="s">
        <v>171</v>
      </c>
      <c r="C141" s="48"/>
      <c r="D141" s="48"/>
      <c r="E141" s="48"/>
    </row>
    <row r="142" spans="1:5" s="38" customFormat="1" x14ac:dyDescent="0.2">
      <c r="A142" s="77"/>
      <c r="B142" s="38" t="s">
        <v>136</v>
      </c>
      <c r="C142" s="48"/>
      <c r="D142" s="48"/>
      <c r="E142" s="48"/>
    </row>
    <row r="143" spans="1:5" s="38" customFormat="1" x14ac:dyDescent="0.2">
      <c r="A143" s="77"/>
      <c r="B143" s="38" t="s">
        <v>137</v>
      </c>
      <c r="C143" s="48"/>
      <c r="D143" s="48"/>
      <c r="E143" s="48"/>
    </row>
    <row r="144" spans="1:5" s="38" customFormat="1" x14ac:dyDescent="0.2">
      <c r="A144" s="77"/>
      <c r="B144" s="38" t="s">
        <v>172</v>
      </c>
      <c r="C144" s="48"/>
      <c r="D144" s="48"/>
      <c r="E144" s="48"/>
    </row>
    <row r="145" spans="1:7" s="38" customFormat="1" x14ac:dyDescent="0.2">
      <c r="A145" s="77"/>
      <c r="B145" s="38" t="s">
        <v>190</v>
      </c>
      <c r="C145" s="48"/>
      <c r="D145" s="48"/>
      <c r="E145" s="48"/>
    </row>
    <row r="146" spans="1:7" s="38" customFormat="1" x14ac:dyDescent="0.2">
      <c r="A146" s="77"/>
      <c r="B146" s="38" t="s">
        <v>191</v>
      </c>
      <c r="C146" s="48"/>
      <c r="D146" s="48"/>
      <c r="E146" s="48"/>
    </row>
    <row r="147" spans="1:7" s="38" customFormat="1" x14ac:dyDescent="0.2">
      <c r="A147" s="77"/>
      <c r="B147" s="38" t="s">
        <v>138</v>
      </c>
      <c r="C147" s="48"/>
      <c r="D147" s="48"/>
      <c r="E147" s="48"/>
    </row>
    <row r="148" spans="1:7" s="38" customFormat="1" x14ac:dyDescent="0.2">
      <c r="A148" s="77"/>
      <c r="B148" s="38" t="s">
        <v>152</v>
      </c>
      <c r="C148" s="48"/>
      <c r="D148" s="48"/>
      <c r="E148" s="48"/>
    </row>
    <row r="149" spans="1:7" s="38" customFormat="1" x14ac:dyDescent="0.2">
      <c r="A149" s="77"/>
      <c r="B149" s="38" t="s">
        <v>74</v>
      </c>
      <c r="C149" s="48"/>
      <c r="D149" s="48"/>
      <c r="E149" s="48"/>
    </row>
    <row r="150" spans="1:7" s="38" customFormat="1" x14ac:dyDescent="0.2">
      <c r="A150" s="77"/>
      <c r="C150" s="48"/>
      <c r="D150" s="48"/>
      <c r="E150" s="48"/>
    </row>
    <row r="151" spans="1:7" s="38" customFormat="1" x14ac:dyDescent="0.2">
      <c r="A151" s="77"/>
      <c r="C151" s="48"/>
      <c r="D151" s="48"/>
      <c r="E151" s="48"/>
    </row>
    <row r="152" spans="1:7" ht="26" x14ac:dyDescent="0.2">
      <c r="A152" s="75" t="s">
        <v>11</v>
      </c>
      <c r="B152" s="3" t="s">
        <v>95</v>
      </c>
      <c r="C152" s="49">
        <f t="shared" ref="C152:E152" si="3">SUM(C141:C151)</f>
        <v>0</v>
      </c>
      <c r="D152" s="49">
        <f t="shared" si="3"/>
        <v>0</v>
      </c>
      <c r="E152" s="49">
        <f t="shared" si="3"/>
        <v>0</v>
      </c>
      <c r="G152" s="24"/>
    </row>
    <row r="153" spans="1:7" ht="27" thickBot="1" x14ac:dyDescent="0.25">
      <c r="A153" s="75" t="s">
        <v>10</v>
      </c>
      <c r="B153" s="4" t="s">
        <v>5</v>
      </c>
      <c r="C153" s="53">
        <f t="shared" ref="C153:E153" si="4">C138+C152</f>
        <v>0</v>
      </c>
      <c r="D153" s="53">
        <f t="shared" si="4"/>
        <v>0</v>
      </c>
      <c r="E153" s="53">
        <f t="shared" si="4"/>
        <v>0</v>
      </c>
    </row>
    <row r="154" spans="1:7" ht="16" thickTop="1" x14ac:dyDescent="0.2"/>
  </sheetData>
  <sheetProtection insertColumns="0" insertRows="0" deleteColumns="0" deleteRows="0"/>
  <dataValidations count="2">
    <dataValidation type="list" allowBlank="1" showInputMessage="1" showErrorMessage="1" sqref="E1" xr:uid="{C1F154E4-253F-4FDC-91E6-C1A61819407C}">
      <formula1>Month</formula1>
    </dataValidation>
    <dataValidation type="list" allowBlank="1" showInputMessage="1" showErrorMessage="1" sqref="D3:D4" xr:uid="{6A804691-E2C3-424E-9214-DBFD8408008F}">
      <formula1>Year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5"/>
  <sheetViews>
    <sheetView topLeftCell="B3" workbookViewId="0">
      <selection activeCell="I3" sqref="I3"/>
    </sheetView>
  </sheetViews>
  <sheetFormatPr baseColWidth="10" defaultColWidth="8.83203125" defaultRowHeight="15" x14ac:dyDescent="0.2"/>
  <cols>
    <col min="1" max="1" width="44.83203125" bestFit="1" customWidth="1"/>
    <col min="2" max="2" width="15" customWidth="1"/>
    <col min="3" max="4" width="14" bestFit="1" customWidth="1"/>
    <col min="6" max="6" width="38.6640625" customWidth="1"/>
    <col min="7" max="7" width="10.5" bestFit="1" customWidth="1"/>
    <col min="8" max="9" width="14" bestFit="1" customWidth="1"/>
  </cols>
  <sheetData>
    <row r="1" spans="1:9" ht="28.5" customHeight="1" x14ac:dyDescent="0.35">
      <c r="A1" s="167" t="s">
        <v>26</v>
      </c>
      <c r="B1" s="167"/>
      <c r="C1" s="167"/>
      <c r="D1" s="167"/>
      <c r="E1" s="167"/>
      <c r="F1" s="167"/>
      <c r="G1" s="167"/>
      <c r="H1" s="167"/>
      <c r="I1" s="167"/>
    </row>
    <row r="2" spans="1:9" ht="19" x14ac:dyDescent="0.25">
      <c r="A2" s="19" t="s">
        <v>16</v>
      </c>
      <c r="B2" s="33"/>
      <c r="C2" s="115" t="str">
        <f>'Income Statement'!$E$1</f>
        <v>September</v>
      </c>
      <c r="D2" s="115" t="str">
        <f>'Income Statement'!$E$1</f>
        <v>September</v>
      </c>
      <c r="E2" s="165" t="s">
        <v>10</v>
      </c>
      <c r="F2" s="20" t="s">
        <v>14</v>
      </c>
      <c r="G2" s="130"/>
      <c r="H2" s="130" t="str">
        <f>'Income Statement'!$E$1</f>
        <v>September</v>
      </c>
      <c r="I2" s="130" t="str">
        <f>'Income Statement'!$E$1</f>
        <v>September</v>
      </c>
    </row>
    <row r="3" spans="1:9" x14ac:dyDescent="0.2">
      <c r="A3" s="40"/>
      <c r="B3" s="112" t="str">
        <f>'Income Statement'!C3</f>
        <v>Budget</v>
      </c>
      <c r="C3" s="112">
        <f>'Income Statement'!D3</f>
        <v>2023</v>
      </c>
      <c r="D3" s="112">
        <v>2022</v>
      </c>
      <c r="E3" s="166"/>
      <c r="F3" s="42"/>
      <c r="G3" s="131" t="str">
        <f>'Income Statement'!C3</f>
        <v>Budget</v>
      </c>
      <c r="H3" s="131">
        <f>'Income Statement'!D3</f>
        <v>2023</v>
      </c>
      <c r="I3" s="131">
        <v>2022</v>
      </c>
    </row>
    <row r="4" spans="1:9" x14ac:dyDescent="0.2">
      <c r="A4" s="40" t="s">
        <v>12</v>
      </c>
      <c r="B4" s="112"/>
      <c r="C4" s="112"/>
      <c r="D4" s="112"/>
      <c r="E4" s="166"/>
      <c r="F4" s="42" t="s">
        <v>17</v>
      </c>
      <c r="G4" s="131"/>
      <c r="H4" s="131"/>
      <c r="I4" s="131"/>
    </row>
    <row r="5" spans="1:9" x14ac:dyDescent="0.2">
      <c r="A5" s="38" t="s">
        <v>164</v>
      </c>
      <c r="B5" s="50"/>
      <c r="C5" s="48"/>
      <c r="D5" s="48"/>
      <c r="E5" s="166"/>
      <c r="F5" s="38" t="s">
        <v>180</v>
      </c>
      <c r="G5" s="50"/>
      <c r="H5" s="48"/>
      <c r="I5" s="48"/>
    </row>
    <row r="6" spans="1:9" x14ac:dyDescent="0.2">
      <c r="A6" s="38" t="s">
        <v>165</v>
      </c>
      <c r="B6" s="50"/>
      <c r="C6" s="48"/>
      <c r="D6" s="48"/>
      <c r="E6" s="166"/>
      <c r="F6" s="38" t="s">
        <v>204</v>
      </c>
      <c r="G6" s="50"/>
      <c r="H6" s="48"/>
      <c r="I6" s="48"/>
    </row>
    <row r="7" spans="1:9" x14ac:dyDescent="0.2">
      <c r="A7" s="38" t="s">
        <v>168</v>
      </c>
      <c r="B7" s="50"/>
      <c r="C7" s="48"/>
      <c r="D7" s="48"/>
      <c r="E7" s="166"/>
      <c r="F7" t="s">
        <v>179</v>
      </c>
      <c r="G7" s="50"/>
      <c r="H7" s="48"/>
      <c r="I7" s="48"/>
    </row>
    <row r="8" spans="1:9" x14ac:dyDescent="0.2">
      <c r="A8" s="38" t="s">
        <v>155</v>
      </c>
      <c r="B8" s="50"/>
      <c r="C8" s="48"/>
      <c r="D8" s="48"/>
      <c r="E8" s="166"/>
      <c r="F8" s="38" t="s">
        <v>173</v>
      </c>
      <c r="G8" s="50"/>
      <c r="H8" s="48"/>
      <c r="I8" s="48"/>
    </row>
    <row r="9" spans="1:9" x14ac:dyDescent="0.2">
      <c r="A9" s="38" t="s">
        <v>153</v>
      </c>
      <c r="B9" s="50"/>
      <c r="C9" s="48"/>
      <c r="D9" s="48"/>
      <c r="E9" s="166"/>
      <c r="F9" s="38" t="s">
        <v>174</v>
      </c>
      <c r="G9" s="50"/>
      <c r="H9" s="48"/>
      <c r="I9" s="48"/>
    </row>
    <row r="10" spans="1:9" x14ac:dyDescent="0.2">
      <c r="A10" s="38" t="s">
        <v>166</v>
      </c>
      <c r="B10" s="50"/>
      <c r="C10" s="48"/>
      <c r="D10" s="48"/>
      <c r="E10" s="166"/>
      <c r="F10" s="38" t="s">
        <v>175</v>
      </c>
      <c r="G10" s="50"/>
      <c r="H10" s="48"/>
      <c r="I10" s="48"/>
    </row>
    <row r="11" spans="1:9" x14ac:dyDescent="0.2">
      <c r="A11" s="38" t="s">
        <v>167</v>
      </c>
      <c r="B11" s="50"/>
      <c r="C11" s="48"/>
      <c r="D11" s="48"/>
      <c r="E11" s="166"/>
      <c r="F11" s="38" t="s">
        <v>176</v>
      </c>
      <c r="G11" s="50"/>
      <c r="H11" s="48"/>
      <c r="I11" s="48"/>
    </row>
    <row r="12" spans="1:9" x14ac:dyDescent="0.2">
      <c r="A12" s="38" t="s">
        <v>195</v>
      </c>
      <c r="B12" s="50"/>
      <c r="C12" s="48"/>
      <c r="D12" s="48"/>
      <c r="E12" s="166"/>
      <c r="F12" s="38" t="s">
        <v>177</v>
      </c>
      <c r="G12" s="50"/>
      <c r="H12" s="48"/>
      <c r="I12" s="48"/>
    </row>
    <row r="13" spans="1:9" x14ac:dyDescent="0.2">
      <c r="A13" s="38" t="s">
        <v>192</v>
      </c>
      <c r="B13" s="50"/>
      <c r="C13" s="48"/>
      <c r="D13" s="48"/>
      <c r="E13" s="166"/>
      <c r="F13" s="38" t="s">
        <v>178</v>
      </c>
      <c r="G13" s="48"/>
      <c r="H13" s="48"/>
      <c r="I13" s="48"/>
    </row>
    <row r="14" spans="1:9" x14ac:dyDescent="0.2">
      <c r="A14" s="38" t="s">
        <v>193</v>
      </c>
      <c r="B14" s="50"/>
      <c r="C14" s="48"/>
      <c r="D14" s="48"/>
      <c r="E14" s="166"/>
      <c r="G14" s="50"/>
      <c r="H14" s="50"/>
      <c r="I14" s="50"/>
    </row>
    <row r="15" spans="1:9" x14ac:dyDescent="0.2">
      <c r="A15" s="38" t="s">
        <v>163</v>
      </c>
      <c r="B15" s="50"/>
      <c r="C15" s="48"/>
      <c r="D15" s="48"/>
      <c r="E15" s="166"/>
      <c r="G15" s="50"/>
      <c r="H15" s="50"/>
      <c r="I15" s="50"/>
    </row>
    <row r="16" spans="1:9" x14ac:dyDescent="0.2">
      <c r="A16" s="38"/>
      <c r="B16" s="50"/>
      <c r="C16" s="48"/>
      <c r="D16" s="48"/>
      <c r="E16" s="166"/>
      <c r="G16" s="50"/>
      <c r="H16" s="50"/>
      <c r="I16" s="50"/>
    </row>
    <row r="17" spans="1:9" x14ac:dyDescent="0.2">
      <c r="A17" s="38"/>
      <c r="B17" s="50"/>
      <c r="C17" s="48"/>
      <c r="D17" s="48"/>
      <c r="E17" s="166"/>
      <c r="F17" s="41"/>
      <c r="G17" s="38"/>
      <c r="H17" s="38"/>
      <c r="I17" s="37"/>
    </row>
    <row r="18" spans="1:9" s="1" customFormat="1" x14ac:dyDescent="0.2">
      <c r="A18" s="13" t="s">
        <v>21</v>
      </c>
      <c r="B18" s="51">
        <f>SUM(B5:B17)</f>
        <v>0</v>
      </c>
      <c r="C18" s="51">
        <f t="shared" ref="C18:D18" si="0">SUM(C5:C17)</f>
        <v>0</v>
      </c>
      <c r="D18" s="51">
        <f t="shared" si="0"/>
        <v>0</v>
      </c>
      <c r="E18" s="166"/>
      <c r="F18" s="13" t="s">
        <v>25</v>
      </c>
      <c r="G18" s="51">
        <f t="shared" ref="G18:I18" si="1">SUM(G5:G17)</f>
        <v>0</v>
      </c>
      <c r="H18" s="51">
        <f t="shared" si="1"/>
        <v>0</v>
      </c>
      <c r="I18" s="51">
        <f t="shared" si="1"/>
        <v>0</v>
      </c>
    </row>
    <row r="19" spans="1:9" s="1" customFormat="1" x14ac:dyDescent="0.2">
      <c r="A19" s="13"/>
      <c r="D19" s="25"/>
      <c r="E19" s="166"/>
      <c r="F19" s="12"/>
      <c r="G19"/>
      <c r="I19" s="25"/>
    </row>
    <row r="20" spans="1:9" s="1" customFormat="1" x14ac:dyDescent="0.2">
      <c r="A20" s="11" t="s">
        <v>102</v>
      </c>
      <c r="B20" s="18"/>
      <c r="C20" s="18"/>
      <c r="D20" s="43"/>
      <c r="E20" s="166"/>
      <c r="F20" s="13"/>
      <c r="G20" s="51"/>
      <c r="H20" s="51"/>
      <c r="I20" s="51"/>
    </row>
    <row r="21" spans="1:9" s="1" customFormat="1" x14ac:dyDescent="0.2">
      <c r="A21" s="12" t="s">
        <v>196</v>
      </c>
      <c r="B21" s="50"/>
      <c r="C21" s="50"/>
      <c r="D21" s="51"/>
      <c r="E21" s="166"/>
      <c r="F21" s="13"/>
      <c r="I21" s="25"/>
    </row>
    <row r="22" spans="1:9" s="1" customFormat="1" x14ac:dyDescent="0.2">
      <c r="A22" s="12" t="s">
        <v>197</v>
      </c>
      <c r="B22" s="50"/>
      <c r="C22" s="50"/>
      <c r="D22" s="50"/>
      <c r="E22" s="166"/>
      <c r="F22" s="13"/>
      <c r="I22" s="25"/>
    </row>
    <row r="23" spans="1:9" s="1" customFormat="1" x14ac:dyDescent="0.2">
      <c r="A23" s="13"/>
      <c r="B23" s="51"/>
      <c r="C23" s="51"/>
      <c r="D23" s="51"/>
      <c r="E23" s="166"/>
      <c r="F23" s="13"/>
      <c r="I23" s="25"/>
    </row>
    <row r="24" spans="1:9" s="1" customFormat="1" x14ac:dyDescent="0.2">
      <c r="A24" s="13"/>
      <c r="B24" s="51"/>
      <c r="C24" s="51"/>
      <c r="D24" s="51"/>
      <c r="E24" s="166"/>
      <c r="F24" s="13"/>
      <c r="I24" s="25"/>
    </row>
    <row r="25" spans="1:9" s="1" customFormat="1" x14ac:dyDescent="0.2">
      <c r="A25" s="13" t="s">
        <v>103</v>
      </c>
      <c r="B25" s="51">
        <f t="shared" ref="B25:D25" si="2">SUM(B21:B23)</f>
        <v>0</v>
      </c>
      <c r="C25" s="51">
        <f t="shared" si="2"/>
        <v>0</v>
      </c>
      <c r="D25" s="51">
        <f t="shared" si="2"/>
        <v>0</v>
      </c>
      <c r="E25" s="166"/>
      <c r="F25" s="13"/>
      <c r="I25" s="25"/>
    </row>
    <row r="26" spans="1:9" x14ac:dyDescent="0.2">
      <c r="A26" s="12"/>
      <c r="E26" s="166"/>
      <c r="F26" s="12"/>
    </row>
    <row r="27" spans="1:9" x14ac:dyDescent="0.2">
      <c r="A27" s="11" t="s">
        <v>246</v>
      </c>
      <c r="B27" s="148" t="s">
        <v>248</v>
      </c>
      <c r="C27" s="148"/>
      <c r="D27" s="18"/>
      <c r="E27" s="166"/>
      <c r="F27" s="15" t="s">
        <v>18</v>
      </c>
      <c r="G27" s="17"/>
      <c r="H27" s="17"/>
      <c r="I27" s="17"/>
    </row>
    <row r="28" spans="1:9" x14ac:dyDescent="0.2">
      <c r="A28" s="146" t="s">
        <v>67</v>
      </c>
      <c r="B28" s="48"/>
      <c r="C28" s="48"/>
      <c r="D28" s="48"/>
      <c r="E28" s="166"/>
      <c r="F28" s="41" t="s">
        <v>156</v>
      </c>
      <c r="G28" s="48"/>
      <c r="H28" s="48"/>
      <c r="I28" s="48"/>
    </row>
    <row r="29" spans="1:9" x14ac:dyDescent="0.2">
      <c r="A29" s="146" t="s">
        <v>68</v>
      </c>
      <c r="B29" s="48"/>
      <c r="C29" s="48"/>
      <c r="D29" s="48"/>
      <c r="E29" s="166"/>
      <c r="F29" t="s">
        <v>160</v>
      </c>
      <c r="G29" s="50"/>
      <c r="H29" s="50"/>
      <c r="I29" s="50"/>
    </row>
    <row r="30" spans="1:9" x14ac:dyDescent="0.2">
      <c r="A30" s="147" t="s">
        <v>69</v>
      </c>
      <c r="B30" s="48"/>
      <c r="C30" s="48"/>
      <c r="D30" s="48"/>
      <c r="E30" s="166"/>
      <c r="F30" s="41" t="s">
        <v>157</v>
      </c>
      <c r="G30" s="48"/>
      <c r="H30" s="48"/>
      <c r="I30" s="48"/>
    </row>
    <row r="31" spans="1:9" x14ac:dyDescent="0.2">
      <c r="A31" s="146" t="s">
        <v>70</v>
      </c>
      <c r="B31" s="48"/>
      <c r="C31" s="48"/>
      <c r="D31" s="48"/>
      <c r="E31" s="166"/>
      <c r="F31" s="41" t="s">
        <v>86</v>
      </c>
      <c r="G31" s="48"/>
      <c r="H31" s="48"/>
      <c r="I31" s="48"/>
    </row>
    <row r="32" spans="1:9" x14ac:dyDescent="0.2">
      <c r="A32" s="11" t="s">
        <v>247</v>
      </c>
      <c r="B32" s="48"/>
      <c r="C32" s="48"/>
      <c r="D32" s="48"/>
      <c r="E32" s="166"/>
      <c r="F32" s="41"/>
      <c r="G32" s="48"/>
      <c r="H32" s="48"/>
      <c r="I32" s="48"/>
    </row>
    <row r="33" spans="1:9" s="1" customFormat="1" x14ac:dyDescent="0.2">
      <c r="A33" s="146" t="s">
        <v>67</v>
      </c>
      <c r="B33" s="92"/>
      <c r="C33" s="92"/>
      <c r="D33" s="48"/>
      <c r="E33" s="166"/>
      <c r="F33" s="13" t="s">
        <v>24</v>
      </c>
      <c r="G33" s="51">
        <f t="shared" ref="G33:I33" si="3">SUM(G28:G31)</f>
        <v>0</v>
      </c>
      <c r="H33" s="51">
        <f t="shared" si="3"/>
        <v>0</v>
      </c>
      <c r="I33" s="51">
        <f t="shared" si="3"/>
        <v>0</v>
      </c>
    </row>
    <row r="34" spans="1:9" s="1" customFormat="1" x14ac:dyDescent="0.2">
      <c r="A34" s="146" t="s">
        <v>68</v>
      </c>
      <c r="B34" s="92"/>
      <c r="C34" s="92"/>
      <c r="D34" s="48"/>
      <c r="E34" s="166"/>
      <c r="F34" s="12"/>
      <c r="G34"/>
      <c r="H34"/>
      <c r="I34"/>
    </row>
    <row r="35" spans="1:9" s="1" customFormat="1" x14ac:dyDescent="0.2">
      <c r="A35" s="147" t="s">
        <v>69</v>
      </c>
      <c r="E35" s="166"/>
      <c r="F35" s="13" t="s">
        <v>23</v>
      </c>
      <c r="G35" s="51">
        <f t="shared" ref="G35" si="4">G33+G18</f>
        <v>0</v>
      </c>
      <c r="H35" s="51">
        <f t="shared" ref="H35:I35" si="5">H33+H18</f>
        <v>0</v>
      </c>
      <c r="I35" s="51">
        <f t="shared" si="5"/>
        <v>0</v>
      </c>
    </row>
    <row r="36" spans="1:9" x14ac:dyDescent="0.2">
      <c r="A36" s="146" t="s">
        <v>70</v>
      </c>
      <c r="E36" s="166"/>
      <c r="F36" s="12"/>
    </row>
    <row r="37" spans="1:9" x14ac:dyDescent="0.2">
      <c r="A37" s="13" t="s">
        <v>22</v>
      </c>
      <c r="B37" s="51">
        <f>IF($B$27="Use Fair Market Value",SUM(B28:B31),SUM(B33:B36))</f>
        <v>0</v>
      </c>
      <c r="C37" s="51">
        <f t="shared" ref="C37:D37" si="6">IF($B$27="Use Fair Market Value",SUM(C28:C31),SUM(C33:C36))</f>
        <v>0</v>
      </c>
      <c r="D37" s="51">
        <f t="shared" si="6"/>
        <v>0</v>
      </c>
      <c r="E37" s="166"/>
      <c r="F37" s="16" t="s">
        <v>15</v>
      </c>
      <c r="G37" s="34"/>
      <c r="H37" s="34"/>
      <c r="I37" s="34"/>
    </row>
    <row r="38" spans="1:9" x14ac:dyDescent="0.2">
      <c r="A38" s="11" t="s">
        <v>13</v>
      </c>
      <c r="B38" s="18"/>
      <c r="C38" s="18"/>
      <c r="D38" s="18"/>
      <c r="E38" s="166"/>
      <c r="F38" s="41" t="s">
        <v>87</v>
      </c>
      <c r="G38" s="48"/>
      <c r="H38" s="48"/>
      <c r="I38" s="48"/>
    </row>
    <row r="39" spans="1:9" x14ac:dyDescent="0.2">
      <c r="A39" s="41" t="s">
        <v>71</v>
      </c>
      <c r="B39" s="48"/>
      <c r="C39" s="48"/>
      <c r="D39" s="48"/>
      <c r="E39" s="166"/>
      <c r="F39" s="41" t="s">
        <v>88</v>
      </c>
      <c r="G39" s="48"/>
      <c r="H39" s="48"/>
      <c r="I39" s="48"/>
    </row>
    <row r="40" spans="1:9" x14ac:dyDescent="0.2">
      <c r="A40" s="41" t="s">
        <v>154</v>
      </c>
      <c r="B40" s="48"/>
      <c r="C40" s="48"/>
      <c r="D40" s="48"/>
      <c r="E40" s="166"/>
      <c r="F40" s="41" t="s">
        <v>89</v>
      </c>
      <c r="G40" s="48"/>
      <c r="H40" s="48"/>
      <c r="I40" s="48"/>
    </row>
    <row r="41" spans="1:9" x14ac:dyDescent="0.2">
      <c r="A41" s="41"/>
      <c r="B41" s="48"/>
      <c r="C41" s="48"/>
      <c r="D41" s="48"/>
      <c r="E41" s="166"/>
      <c r="F41" s="41"/>
      <c r="G41" s="48"/>
      <c r="H41" s="48"/>
      <c r="I41" s="48"/>
    </row>
    <row r="42" spans="1:9" x14ac:dyDescent="0.2">
      <c r="E42" s="166"/>
      <c r="F42" s="13" t="s">
        <v>91</v>
      </c>
      <c r="G42" s="51">
        <f t="shared" ref="G42:I42" si="7">SUM(G38:G41)</f>
        <v>0</v>
      </c>
      <c r="H42" s="51">
        <f t="shared" si="7"/>
        <v>0</v>
      </c>
      <c r="I42" s="51">
        <f t="shared" si="7"/>
        <v>0</v>
      </c>
    </row>
    <row r="43" spans="1:9" x14ac:dyDescent="0.2">
      <c r="A43" s="13" t="s">
        <v>90</v>
      </c>
      <c r="B43" s="51">
        <f t="shared" ref="B43:D43" si="8">SUM(B39:B41)</f>
        <v>0</v>
      </c>
      <c r="C43" s="51">
        <f t="shared" si="8"/>
        <v>0</v>
      </c>
      <c r="D43" s="51">
        <f t="shared" si="8"/>
        <v>0</v>
      </c>
      <c r="E43" s="166"/>
      <c r="F43" s="12"/>
    </row>
    <row r="44" spans="1:9" s="1" customFormat="1" x14ac:dyDescent="0.2">
      <c r="A44" s="35" t="s">
        <v>19</v>
      </c>
      <c r="B44" s="70">
        <f t="shared" ref="B44:D44" si="9">B18+B25+B37+B43</f>
        <v>0</v>
      </c>
      <c r="C44" s="70">
        <f t="shared" si="9"/>
        <v>0</v>
      </c>
      <c r="D44" s="70">
        <f t="shared" si="9"/>
        <v>0</v>
      </c>
      <c r="E44" s="14"/>
      <c r="F44" s="35" t="s">
        <v>20</v>
      </c>
      <c r="G44" s="70">
        <f t="shared" ref="G44:I44" si="10">G35+G42</f>
        <v>0</v>
      </c>
      <c r="H44" s="70">
        <f t="shared" si="10"/>
        <v>0</v>
      </c>
      <c r="I44" s="70">
        <f t="shared" si="10"/>
        <v>0</v>
      </c>
    </row>
    <row r="46" spans="1:9" x14ac:dyDescent="0.2">
      <c r="A46" s="83" t="s">
        <v>208</v>
      </c>
    </row>
    <row r="47" spans="1:9" x14ac:dyDescent="0.2">
      <c r="A47" t="s">
        <v>196</v>
      </c>
    </row>
    <row r="48" spans="1:9" x14ac:dyDescent="0.2">
      <c r="A48" t="s">
        <v>205</v>
      </c>
    </row>
    <row r="50" spans="1:1" x14ac:dyDescent="0.2">
      <c r="A50" s="83" t="s">
        <v>209</v>
      </c>
    </row>
    <row r="51" spans="1:1" x14ac:dyDescent="0.2">
      <c r="A51" t="s">
        <v>183</v>
      </c>
    </row>
    <row r="52" spans="1:1" x14ac:dyDescent="0.2">
      <c r="A52" t="s">
        <v>161</v>
      </c>
    </row>
    <row r="53" spans="1:1" x14ac:dyDescent="0.2">
      <c r="A53" t="s">
        <v>210</v>
      </c>
    </row>
    <row r="54" spans="1:1" x14ac:dyDescent="0.2">
      <c r="A54" t="s">
        <v>206</v>
      </c>
    </row>
    <row r="55" spans="1:1" x14ac:dyDescent="0.2">
      <c r="A55" t="s">
        <v>207</v>
      </c>
    </row>
  </sheetData>
  <sheetProtection insertColumns="0" insertRows="0" deleteColumns="0" deleteRows="0"/>
  <mergeCells count="2">
    <mergeCell ref="E2:E43"/>
    <mergeCell ref="A1:I1"/>
  </mergeCells>
  <conditionalFormatting sqref="B44">
    <cfRule type="cellIs" dxfId="31" priority="16" operator="notEqual">
      <formula>$G$44</formula>
    </cfRule>
  </conditionalFormatting>
  <conditionalFormatting sqref="C44">
    <cfRule type="cellIs" dxfId="30" priority="15" operator="notEqual">
      <formula>$H$44</formula>
    </cfRule>
  </conditionalFormatting>
  <conditionalFormatting sqref="D44">
    <cfRule type="cellIs" dxfId="29" priority="14" operator="notEqual">
      <formula>$I$44</formula>
    </cfRule>
  </conditionalFormatting>
  <conditionalFormatting sqref="G44">
    <cfRule type="cellIs" dxfId="28" priority="8" operator="notEqual">
      <formula>$B$44</formula>
    </cfRule>
  </conditionalFormatting>
  <conditionalFormatting sqref="H44">
    <cfRule type="cellIs" dxfId="27" priority="7" operator="notEqual">
      <formula>$C$44</formula>
    </cfRule>
  </conditionalFormatting>
  <conditionalFormatting sqref="I44">
    <cfRule type="cellIs" dxfId="26" priority="6" operator="notEqual">
      <formula>$D$44</formula>
    </cfRule>
  </conditionalFormatting>
  <dataValidations count="1">
    <dataValidation type="list" allowBlank="1" showInputMessage="1" showErrorMessage="1" sqref="B27" xr:uid="{18B4504D-762D-4125-BB0E-94340BEA1A31}">
      <formula1>yes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3"/>
  <sheetViews>
    <sheetView tabSelected="1" topLeftCell="R3" workbookViewId="0">
      <selection activeCell="W16" sqref="V16:W17"/>
    </sheetView>
  </sheetViews>
  <sheetFormatPr baseColWidth="10" defaultColWidth="8.83203125" defaultRowHeight="15" x14ac:dyDescent="0.2"/>
  <cols>
    <col min="1" max="1" width="8" style="6" customWidth="1"/>
    <col min="2" max="2" width="75.1640625" customWidth="1"/>
    <col min="3" max="3" width="11.6640625" customWidth="1"/>
    <col min="4" max="4" width="15.1640625" bestFit="1" customWidth="1"/>
    <col min="5" max="5" width="13.5" bestFit="1" customWidth="1"/>
    <col min="7" max="7" width="42.5" style="5" bestFit="1" customWidth="1"/>
    <col min="8" max="8" width="16" bestFit="1" customWidth="1"/>
    <col min="10" max="10" width="39.6640625" style="5" customWidth="1"/>
    <col min="11" max="11" width="23.6640625" style="5" customWidth="1"/>
    <col min="13" max="13" width="44.6640625" bestFit="1" customWidth="1"/>
    <col min="14" max="14" width="17.33203125" bestFit="1" customWidth="1"/>
    <col min="16" max="16" width="41.33203125" bestFit="1" customWidth="1"/>
    <col min="17" max="17" width="30.5" bestFit="1" customWidth="1"/>
    <col min="19" max="19" width="38.83203125" customWidth="1"/>
    <col min="20" max="20" width="21.6640625" customWidth="1"/>
    <col min="22" max="22" width="64" bestFit="1" customWidth="1"/>
    <col min="23" max="23" width="17.33203125" bestFit="1" customWidth="1"/>
  </cols>
  <sheetData>
    <row r="1" spans="1:23" ht="18" customHeight="1" x14ac:dyDescent="0.25">
      <c r="A1" s="116" t="s">
        <v>47</v>
      </c>
      <c r="B1" s="116"/>
      <c r="C1" s="116"/>
      <c r="D1" s="117" t="str">
        <f>'Income Statement'!D2</f>
        <v>September</v>
      </c>
      <c r="E1" s="117" t="str">
        <f>'Income Statement'!E2</f>
        <v>September</v>
      </c>
      <c r="G1" s="173" t="s">
        <v>111</v>
      </c>
      <c r="H1" s="174"/>
      <c r="J1" s="173" t="s">
        <v>112</v>
      </c>
      <c r="K1" s="174"/>
      <c r="M1" s="173" t="s">
        <v>120</v>
      </c>
      <c r="N1" s="174"/>
      <c r="P1" s="173" t="s">
        <v>159</v>
      </c>
      <c r="Q1" s="174"/>
      <c r="S1" s="173" t="s">
        <v>122</v>
      </c>
      <c r="T1" s="174"/>
      <c r="V1" s="168" t="s">
        <v>213</v>
      </c>
      <c r="W1" s="169"/>
    </row>
    <row r="2" spans="1:23" ht="18" customHeight="1" thickBot="1" x14ac:dyDescent="0.25">
      <c r="A2" s="21"/>
      <c r="B2" s="22"/>
      <c r="C2" s="23" t="str">
        <f>'Income Statement'!C3</f>
        <v>Budget</v>
      </c>
      <c r="D2" s="23">
        <f>'Income Statement'!D3</f>
        <v>2023</v>
      </c>
      <c r="E2" s="23">
        <f>'Income Statement'!E3</f>
        <v>-1</v>
      </c>
      <c r="G2" s="178"/>
      <c r="H2" s="179"/>
      <c r="J2" s="175"/>
      <c r="K2" s="176"/>
      <c r="M2" s="175"/>
      <c r="N2" s="176"/>
      <c r="P2" s="175"/>
      <c r="Q2" s="176"/>
      <c r="S2" s="175"/>
      <c r="T2" s="176"/>
      <c r="V2" s="170"/>
      <c r="W2" s="171"/>
    </row>
    <row r="3" spans="1:23" ht="18" customHeight="1" x14ac:dyDescent="0.2">
      <c r="A3" s="7" t="s">
        <v>8</v>
      </c>
      <c r="B3" s="9" t="s">
        <v>217</v>
      </c>
      <c r="C3" s="85">
        <f>'Income Statement'!C34</f>
        <v>0</v>
      </c>
      <c r="D3" s="85">
        <f>'Income Statement'!D34</f>
        <v>0</v>
      </c>
      <c r="E3" s="85">
        <f>'Income Statement'!E34</f>
        <v>0</v>
      </c>
      <c r="G3" s="26" t="s">
        <v>31</v>
      </c>
      <c r="H3" s="31" t="s">
        <v>104</v>
      </c>
      <c r="J3" s="26" t="s">
        <v>115</v>
      </c>
      <c r="K3" s="31" t="s">
        <v>106</v>
      </c>
      <c r="M3" s="26" t="s">
        <v>35</v>
      </c>
      <c r="N3" s="31" t="s">
        <v>104</v>
      </c>
      <c r="P3" s="26" t="s">
        <v>39</v>
      </c>
      <c r="Q3" s="31" t="s">
        <v>121</v>
      </c>
      <c r="S3" s="57" t="s">
        <v>42</v>
      </c>
      <c r="T3" s="46" t="s">
        <v>104</v>
      </c>
      <c r="V3" s="101" t="s">
        <v>213</v>
      </c>
      <c r="W3" s="102" t="s">
        <v>104</v>
      </c>
    </row>
    <row r="4" spans="1:23" ht="18" customHeight="1" x14ac:dyDescent="0.2">
      <c r="A4" s="8" t="s">
        <v>9</v>
      </c>
      <c r="B4" s="10" t="s">
        <v>6</v>
      </c>
      <c r="C4" s="86">
        <f>'Income Statement'!C59</f>
        <v>0</v>
      </c>
      <c r="D4" s="86">
        <f>'Income Statement'!D59</f>
        <v>0</v>
      </c>
      <c r="E4" s="86">
        <f>'Income Statement'!E59</f>
        <v>0</v>
      </c>
      <c r="G4" s="27" t="s">
        <v>33</v>
      </c>
      <c r="H4" s="45">
        <v>0.7</v>
      </c>
      <c r="J4" s="28" t="s">
        <v>113</v>
      </c>
      <c r="K4" s="45">
        <v>0.3</v>
      </c>
      <c r="M4" s="27" t="s">
        <v>49</v>
      </c>
      <c r="N4" s="32">
        <v>0</v>
      </c>
      <c r="P4" s="27" t="s">
        <v>40</v>
      </c>
      <c r="Q4" s="65">
        <v>4</v>
      </c>
      <c r="S4" s="28" t="s">
        <v>53</v>
      </c>
      <c r="T4" s="32">
        <v>0.5</v>
      </c>
      <c r="V4" s="135" t="s">
        <v>3</v>
      </c>
      <c r="W4" s="104">
        <v>1.25</v>
      </c>
    </row>
    <row r="5" spans="1:23" ht="18" customHeight="1" thickBot="1" x14ac:dyDescent="0.25">
      <c r="A5" s="8" t="s">
        <v>10</v>
      </c>
      <c r="B5" s="10" t="s">
        <v>1</v>
      </c>
      <c r="C5" s="86">
        <f t="shared" ref="C5:D5" si="0">C3-C4</f>
        <v>0</v>
      </c>
      <c r="D5" s="86">
        <f t="shared" si="0"/>
        <v>0</v>
      </c>
      <c r="E5" s="86">
        <f t="shared" ref="E5" si="1">E3-E4</f>
        <v>0</v>
      </c>
      <c r="G5" s="27" t="s">
        <v>32</v>
      </c>
      <c r="H5" s="47"/>
      <c r="J5" s="27" t="s">
        <v>114</v>
      </c>
      <c r="K5" s="47"/>
      <c r="M5" s="55"/>
      <c r="N5" s="56"/>
      <c r="P5" s="27" t="s">
        <v>41</v>
      </c>
      <c r="Q5" s="65"/>
      <c r="S5" s="27" t="s">
        <v>55</v>
      </c>
      <c r="T5" s="65"/>
      <c r="V5" s="103" t="s">
        <v>214</v>
      </c>
      <c r="W5" s="105"/>
    </row>
    <row r="6" spans="1:23" ht="18" customHeight="1" x14ac:dyDescent="0.2">
      <c r="A6" s="8" t="s">
        <v>9</v>
      </c>
      <c r="B6" s="9" t="s">
        <v>98</v>
      </c>
      <c r="C6" s="85">
        <f>'Income Statement'!C90</f>
        <v>0</v>
      </c>
      <c r="D6" s="85">
        <f>'Income Statement'!D90</f>
        <v>0</v>
      </c>
      <c r="E6" s="85">
        <f>'Income Statement'!E90</f>
        <v>0</v>
      </c>
      <c r="G6" s="93" t="str">
        <f>'Income Statement'!$C$3</f>
        <v>Budget</v>
      </c>
      <c r="H6" s="94" t="str">
        <f>IF($C$3=0,"",($C$3-$C$4)/$C$3)</f>
        <v/>
      </c>
      <c r="J6" s="93" t="str">
        <f>'Income Statement'!$C$3</f>
        <v>Budget</v>
      </c>
      <c r="K6" s="94" t="str">
        <f>IF($C$3=0,"",C4/C3)</f>
        <v/>
      </c>
      <c r="M6" s="93" t="str">
        <f>'Income Statement'!$C$3</f>
        <v>Budget</v>
      </c>
      <c r="N6" s="95" t="str">
        <f>IF($C$21=0,"",$C$21-$C$26)</f>
        <v/>
      </c>
      <c r="P6" s="93" t="str">
        <f>'Income Statement'!$C$3</f>
        <v>Budget</v>
      </c>
      <c r="Q6" s="96" t="str">
        <f>IF($C$29=0,"",$C$28/$C$29)</f>
        <v/>
      </c>
      <c r="S6" s="93" t="str">
        <f>'Income Statement'!$C$3</f>
        <v>Budget</v>
      </c>
      <c r="T6" s="96" t="str">
        <f>IF($C$23=0,"",$C$3/$C$23)</f>
        <v/>
      </c>
      <c r="V6" s="93" t="str">
        <f>'Income Statement'!$C$3</f>
        <v>Budget</v>
      </c>
      <c r="W6" s="106" t="str">
        <f>IF($C$9=0,"",($C$9/($C$12+$C$16+'Income Statement'!$C$116+'Income Statement'!$C$117)))</f>
        <v/>
      </c>
    </row>
    <row r="7" spans="1:23" ht="18" customHeight="1" x14ac:dyDescent="0.2">
      <c r="A7" s="8" t="s">
        <v>10</v>
      </c>
      <c r="B7" s="10" t="s">
        <v>2</v>
      </c>
      <c r="C7" s="86">
        <f t="shared" ref="C7:D7" si="2">C5-C6</f>
        <v>0</v>
      </c>
      <c r="D7" s="86">
        <f t="shared" si="2"/>
        <v>0</v>
      </c>
      <c r="E7" s="86">
        <f t="shared" ref="E7" si="3">E5-E6</f>
        <v>0</v>
      </c>
      <c r="G7" s="29">
        <f>'Income Statement'!$D$3</f>
        <v>2023</v>
      </c>
      <c r="H7" s="58" t="str">
        <f>IF($D$3=0,"",($D$3-$D$4)/$D$3)</f>
        <v/>
      </c>
      <c r="J7" s="29">
        <f>'Income Statement'!$D$3</f>
        <v>2023</v>
      </c>
      <c r="K7" s="58" t="str">
        <f>IF($D$3=0,"",D4/D3)</f>
        <v/>
      </c>
      <c r="M7" s="29">
        <f>'Income Statement'!$D$3</f>
        <v>2023</v>
      </c>
      <c r="N7" s="62" t="str">
        <f>IF($D$21=0,"",$D$21-$D$26)</f>
        <v/>
      </c>
      <c r="P7" s="29">
        <f>'Income Statement'!$D$3</f>
        <v>2023</v>
      </c>
      <c r="Q7" s="69" t="str">
        <f>IF($D$29=0,"",$D$28/$D$29)</f>
        <v/>
      </c>
      <c r="S7" s="29">
        <f>'Income Statement'!$D$3</f>
        <v>2023</v>
      </c>
      <c r="T7" s="69" t="str">
        <f>IF($D$23=0,"",$D$3/$D$23)</f>
        <v/>
      </c>
      <c r="V7" s="29">
        <f>'Income Statement'!$D$3</f>
        <v>2023</v>
      </c>
      <c r="W7" s="107" t="str">
        <f>IF($D$9=0,"",($D$9/($D$12+$D$16+'Income Statement'!$D$116+'Income Statement'!$D$117)))</f>
        <v/>
      </c>
    </row>
    <row r="8" spans="1:23" ht="18" customHeight="1" thickBot="1" x14ac:dyDescent="0.25">
      <c r="A8" s="8" t="s">
        <v>9</v>
      </c>
      <c r="B8" s="9" t="s">
        <v>94</v>
      </c>
      <c r="C8" s="85">
        <f>'Income Statement'!C109</f>
        <v>0</v>
      </c>
      <c r="D8" s="85">
        <f>'Income Statement'!D109</f>
        <v>0</v>
      </c>
      <c r="E8" s="85">
        <f>'Income Statement'!E109</f>
        <v>0</v>
      </c>
      <c r="G8" s="29">
        <f>'Income Statement'!$E$3</f>
        <v>-1</v>
      </c>
      <c r="H8" s="58" t="str">
        <f>IF($E$3=0,"",($E$3-$E$4)/$E$3)</f>
        <v/>
      </c>
      <c r="J8" s="29">
        <f>'Income Statement'!$E$3</f>
        <v>-1</v>
      </c>
      <c r="K8" s="58" t="str">
        <f>IF($E$3=0,"",E4/E3)</f>
        <v/>
      </c>
      <c r="L8" s="54"/>
      <c r="M8" s="29">
        <f>'Income Statement'!$E$3</f>
        <v>-1</v>
      </c>
      <c r="N8" s="62" t="str">
        <f>IF($E$21=0,"",$E$21-$E$26)</f>
        <v/>
      </c>
      <c r="O8" s="54"/>
      <c r="P8" s="29">
        <f>'Income Statement'!$E$3</f>
        <v>-1</v>
      </c>
      <c r="Q8" s="69" t="str">
        <f>IF($E$29=0,"",$E$28/$E$29)</f>
        <v/>
      </c>
      <c r="S8" s="29">
        <f>'Income Statement'!$E$3</f>
        <v>-1</v>
      </c>
      <c r="T8" s="69" t="str">
        <f>IF($E$23=0,"",$E$3/$E$23)</f>
        <v/>
      </c>
      <c r="V8" s="30">
        <f>'Income Statement'!$E$3</f>
        <v>-1</v>
      </c>
      <c r="W8" s="108" t="str">
        <f>IF($E$9=0,"",($E$9/($E$12+$E$16+'Income Statement'!$E$116+'Income Statement'!$E$117)))</f>
        <v/>
      </c>
    </row>
    <row r="9" spans="1:23" ht="18" customHeight="1" thickBot="1" x14ac:dyDescent="0.25">
      <c r="A9" s="8" t="s">
        <v>10</v>
      </c>
      <c r="B9" s="10" t="s">
        <v>3</v>
      </c>
      <c r="C9" s="86">
        <f t="shared" ref="C9:D9" si="4">C7-C8</f>
        <v>0</v>
      </c>
      <c r="D9" s="86">
        <f t="shared" si="4"/>
        <v>0</v>
      </c>
      <c r="E9" s="86">
        <f t="shared" ref="E9" si="5">E7-E8</f>
        <v>0</v>
      </c>
      <c r="G9" s="26" t="s">
        <v>36</v>
      </c>
      <c r="H9" s="31" t="s">
        <v>105</v>
      </c>
      <c r="J9" s="26" t="s">
        <v>116</v>
      </c>
      <c r="K9" s="31" t="s">
        <v>106</v>
      </c>
      <c r="M9" s="26" t="s">
        <v>54</v>
      </c>
      <c r="N9" s="31" t="s">
        <v>104</v>
      </c>
      <c r="P9" s="26" t="s">
        <v>30</v>
      </c>
      <c r="Q9" s="31" t="s">
        <v>121</v>
      </c>
      <c r="S9" s="26" t="s">
        <v>44</v>
      </c>
      <c r="T9" s="31" t="s">
        <v>104</v>
      </c>
      <c r="V9" s="156"/>
      <c r="W9" s="162"/>
    </row>
    <row r="10" spans="1:23" ht="18" customHeight="1" x14ac:dyDescent="0.2">
      <c r="A10" s="8" t="s">
        <v>9</v>
      </c>
      <c r="B10" s="9" t="s">
        <v>80</v>
      </c>
      <c r="C10" s="85">
        <f>'Income Statement'!C125</f>
        <v>0</v>
      </c>
      <c r="D10" s="85">
        <f>'Income Statement'!D125</f>
        <v>0</v>
      </c>
      <c r="E10" s="85">
        <f>'Income Statement'!E125</f>
        <v>0</v>
      </c>
      <c r="G10" s="27" t="s">
        <v>52</v>
      </c>
      <c r="H10" s="45">
        <v>0.5</v>
      </c>
      <c r="J10" s="27" t="s">
        <v>117</v>
      </c>
      <c r="K10" s="45">
        <v>0.2</v>
      </c>
      <c r="M10" s="27" t="s">
        <v>96</v>
      </c>
      <c r="N10" s="65">
        <v>1.35</v>
      </c>
      <c r="P10" s="28" t="s">
        <v>28</v>
      </c>
      <c r="Q10" s="65">
        <v>3.5</v>
      </c>
      <c r="R10" s="66"/>
      <c r="S10" s="27" t="s">
        <v>45</v>
      </c>
      <c r="T10" s="32">
        <v>0</v>
      </c>
      <c r="V10" s="168" t="s">
        <v>223</v>
      </c>
      <c r="W10" s="169"/>
    </row>
    <row r="11" spans="1:23" ht="18" customHeight="1" thickBot="1" x14ac:dyDescent="0.25">
      <c r="A11" s="8" t="s">
        <v>10</v>
      </c>
      <c r="B11" s="10" t="s">
        <v>4</v>
      </c>
      <c r="C11" s="86">
        <f t="shared" ref="C11:D11" si="6">C9-C10</f>
        <v>0</v>
      </c>
      <c r="D11" s="86">
        <f t="shared" si="6"/>
        <v>0</v>
      </c>
      <c r="E11" s="86">
        <f t="shared" ref="E11" si="7">E9-E10</f>
        <v>0</v>
      </c>
      <c r="G11" s="27" t="s">
        <v>37</v>
      </c>
      <c r="H11" s="45"/>
      <c r="J11" s="27" t="s">
        <v>114</v>
      </c>
      <c r="K11" s="45"/>
      <c r="M11" s="27" t="s">
        <v>99</v>
      </c>
      <c r="N11" s="32"/>
      <c r="P11" s="27" t="s">
        <v>29</v>
      </c>
      <c r="Q11" s="67"/>
      <c r="R11" s="66"/>
      <c r="S11" s="27" t="s">
        <v>41</v>
      </c>
      <c r="T11" s="47"/>
      <c r="V11" s="170"/>
      <c r="W11" s="171"/>
    </row>
    <row r="12" spans="1:23" ht="18" customHeight="1" x14ac:dyDescent="0.2">
      <c r="A12" s="138" t="s">
        <v>9</v>
      </c>
      <c r="B12" s="9" t="s">
        <v>7</v>
      </c>
      <c r="C12" s="85">
        <f>'Income Statement'!C136</f>
        <v>0</v>
      </c>
      <c r="D12" s="85">
        <f>'Income Statement'!D136</f>
        <v>0</v>
      </c>
      <c r="E12" s="85">
        <f>'Income Statement'!E136</f>
        <v>0</v>
      </c>
      <c r="G12" s="93" t="str">
        <f>'Income Statement'!$C$3</f>
        <v>Budget</v>
      </c>
      <c r="H12" s="94" t="str">
        <f>IF($C$3=0,"",$C$7/$C$3)</f>
        <v/>
      </c>
      <c r="J12" s="93" t="str">
        <f>'Income Statement'!$C$3</f>
        <v>Budget</v>
      </c>
      <c r="K12" s="94" t="str">
        <f>IF($C$3=0,"",C6/C3)</f>
        <v/>
      </c>
      <c r="M12" s="93" t="str">
        <f>'Income Statement'!$C$3</f>
        <v>Budget</v>
      </c>
      <c r="N12" s="151" t="str">
        <f>IF($C$4=0,"",N6/($C$8+$C$6+$C$4))</f>
        <v/>
      </c>
      <c r="P12" s="93" t="str">
        <f>'Income Statement'!$C$3</f>
        <v>Budget</v>
      </c>
      <c r="Q12" s="98" t="str">
        <f>IF($C$9=0,"",'Balance Sheet'!$G$35/Ratios!$C$9)</f>
        <v/>
      </c>
      <c r="S12" s="93" t="str">
        <f>'Income Statement'!$C$3</f>
        <v>Budget</v>
      </c>
      <c r="T12" s="97" t="str">
        <f>IF($C$29=0,"",$C$13/$C$29)</f>
        <v/>
      </c>
      <c r="V12" s="101" t="s">
        <v>213</v>
      </c>
      <c r="W12" s="102" t="s">
        <v>104</v>
      </c>
    </row>
    <row r="13" spans="1:23" ht="18" customHeight="1" x14ac:dyDescent="0.2">
      <c r="A13" s="89" t="s">
        <v>10</v>
      </c>
      <c r="B13" s="90" t="s">
        <v>218</v>
      </c>
      <c r="C13" s="91">
        <f>C11-C12</f>
        <v>0</v>
      </c>
      <c r="D13" s="91">
        <f t="shared" ref="D13:E13" si="8">D11-D12</f>
        <v>0</v>
      </c>
      <c r="E13" s="91">
        <f t="shared" si="8"/>
        <v>0</v>
      </c>
      <c r="G13" s="29">
        <f>'Income Statement'!$D$3</f>
        <v>2023</v>
      </c>
      <c r="H13" s="58" t="str">
        <f>IF($D$3=0,"",$D$7/$D$3)</f>
        <v/>
      </c>
      <c r="J13" s="29">
        <f>'Income Statement'!$D$3</f>
        <v>2023</v>
      </c>
      <c r="K13" s="58" t="str">
        <f>IF($D$3=0,"",D6/D3)</f>
        <v/>
      </c>
      <c r="M13" s="29">
        <f>'Income Statement'!$D$3</f>
        <v>2023</v>
      </c>
      <c r="N13" s="152" t="str">
        <f>IF($D$4=0,"",N7/($D$8+$D$6+$D$4))</f>
        <v/>
      </c>
      <c r="P13" s="29">
        <f>'Income Statement'!$D$3</f>
        <v>2023</v>
      </c>
      <c r="Q13" s="87" t="str">
        <f>IF($D$9=0,"",'Balance Sheet'!$H$35/Ratios!$D$9)</f>
        <v/>
      </c>
      <c r="S13" s="29">
        <f>'Income Statement'!$D$3</f>
        <v>2023</v>
      </c>
      <c r="T13" s="80" t="str">
        <f>IF($D$29=0,"",$D$13/$D$29)</f>
        <v/>
      </c>
      <c r="V13" s="135" t="s">
        <v>3</v>
      </c>
      <c r="W13" s="104">
        <v>1.25</v>
      </c>
    </row>
    <row r="14" spans="1:23" ht="18" customHeight="1" thickBot="1" x14ac:dyDescent="0.25">
      <c r="A14" s="8" t="s">
        <v>11</v>
      </c>
      <c r="B14" s="9" t="s">
        <v>95</v>
      </c>
      <c r="C14" s="85">
        <f>'Income Statement'!C152</f>
        <v>0</v>
      </c>
      <c r="D14" s="85">
        <f>'Income Statement'!D152</f>
        <v>0</v>
      </c>
      <c r="E14" s="85">
        <f>'Income Statement'!E152</f>
        <v>0</v>
      </c>
      <c r="G14" s="29">
        <f>'Income Statement'!$E$3</f>
        <v>-1</v>
      </c>
      <c r="H14" s="58" t="str">
        <f>IF($E$3=0,"",$E$7/$E$3)</f>
        <v/>
      </c>
      <c r="J14" s="29">
        <f>'Income Statement'!$E$3</f>
        <v>-1</v>
      </c>
      <c r="K14" s="60" t="str">
        <f>IF($E$3=0,"",E6/E3)</f>
        <v/>
      </c>
      <c r="M14" s="29">
        <f>'Income Statement'!$E$3</f>
        <v>-1</v>
      </c>
      <c r="N14" s="67" t="str">
        <f>IF($E$4=0,"",N8/($E$8+$E$6+$E$4))</f>
        <v/>
      </c>
      <c r="P14" s="29">
        <f>'Income Statement'!$E$3</f>
        <v>-1</v>
      </c>
      <c r="Q14" s="87" t="str">
        <f>IF($E$9=0,"",'Balance Sheet'!$I$35/Ratios!$E$9)</f>
        <v/>
      </c>
      <c r="S14" s="29">
        <f>'Income Statement'!$E$3</f>
        <v>-1</v>
      </c>
      <c r="T14" s="80" t="str">
        <f>IF($E$29=0,"",$E$13/$E$29)</f>
        <v/>
      </c>
      <c r="V14" s="103" t="s">
        <v>239</v>
      </c>
      <c r="W14" s="105"/>
    </row>
    <row r="15" spans="1:23" ht="18" customHeight="1" x14ac:dyDescent="0.2">
      <c r="A15" s="8" t="s">
        <v>10</v>
      </c>
      <c r="B15" s="10" t="s">
        <v>5</v>
      </c>
      <c r="C15" s="86">
        <f t="shared" ref="C15:E15" si="9">C13+C14</f>
        <v>0</v>
      </c>
      <c r="D15" s="86">
        <f t="shared" si="9"/>
        <v>0</v>
      </c>
      <c r="E15" s="86">
        <f t="shared" si="9"/>
        <v>0</v>
      </c>
      <c r="G15" s="26" t="s">
        <v>38</v>
      </c>
      <c r="H15" s="44" t="s">
        <v>104</v>
      </c>
      <c r="J15" s="26" t="s">
        <v>118</v>
      </c>
      <c r="K15" s="31" t="s">
        <v>106</v>
      </c>
      <c r="M15" s="26" t="s">
        <v>27</v>
      </c>
      <c r="N15" s="31" t="s">
        <v>104</v>
      </c>
      <c r="P15" s="26" t="s">
        <v>92</v>
      </c>
      <c r="Q15" s="31" t="s">
        <v>121</v>
      </c>
      <c r="S15" s="26" t="s">
        <v>46</v>
      </c>
      <c r="T15" s="31" t="s">
        <v>104</v>
      </c>
      <c r="V15" s="93" t="str">
        <f>'Income Statement'!$C$3</f>
        <v>Budget</v>
      </c>
      <c r="W15" s="106" t="str">
        <f>IF($C$9=0,"",($C$9/($C$12+$C$16+$C$17+'Income Statement'!$C$116+'Income Statement'!$C$117)))</f>
        <v/>
      </c>
    </row>
    <row r="16" spans="1:23" ht="18" customHeight="1" x14ac:dyDescent="0.2">
      <c r="A16"/>
      <c r="C16" s="155"/>
      <c r="D16" s="155"/>
      <c r="E16" s="155"/>
      <c r="G16" s="27" t="s">
        <v>198</v>
      </c>
      <c r="H16" s="45">
        <v>0.45</v>
      </c>
      <c r="J16" s="28" t="s">
        <v>119</v>
      </c>
      <c r="K16" s="45">
        <v>0.05</v>
      </c>
      <c r="M16" s="28" t="s">
        <v>51</v>
      </c>
      <c r="N16" s="65">
        <v>1</v>
      </c>
      <c r="P16" s="28" t="s">
        <v>93</v>
      </c>
      <c r="Q16" s="68">
        <v>3.5</v>
      </c>
      <c r="S16" s="27" t="s">
        <v>45</v>
      </c>
      <c r="T16" s="32">
        <v>0</v>
      </c>
      <c r="V16" s="29">
        <f>'Income Statement'!$D$3</f>
        <v>2023</v>
      </c>
      <c r="W16" s="107" t="str">
        <f>IF($D$9=0,"",($D$9/($D$12+$D$16+$D$17+'Income Statement'!$D$116+'Income Statement'!$D$117)))</f>
        <v/>
      </c>
    </row>
    <row r="17" spans="1:23" ht="18" customHeight="1" thickBot="1" x14ac:dyDescent="0.25">
      <c r="A17"/>
      <c r="C17" s="155"/>
      <c r="D17" s="155"/>
      <c r="E17" s="155"/>
      <c r="G17" s="27" t="s">
        <v>37</v>
      </c>
      <c r="H17" s="32"/>
      <c r="J17" s="27" t="s">
        <v>114</v>
      </c>
      <c r="K17" s="45"/>
      <c r="M17" s="137" t="s">
        <v>50</v>
      </c>
      <c r="N17" s="32"/>
      <c r="P17" s="27" t="s">
        <v>3</v>
      </c>
      <c r="Q17" s="65"/>
      <c r="S17" s="27" t="s">
        <v>43</v>
      </c>
      <c r="T17" s="47"/>
      <c r="V17" s="30">
        <f>'Income Statement'!$E$3</f>
        <v>-1</v>
      </c>
      <c r="W17" s="108" t="str">
        <f>IF($E$9=0,"",($E$9/($E$12+$E$16+$E$17+'Income Statement'!$E$116+'Income Statement'!$E$117)))</f>
        <v/>
      </c>
    </row>
    <row r="18" spans="1:23" ht="18" customHeight="1" thickBot="1" x14ac:dyDescent="0.3">
      <c r="A18" s="177" t="s">
        <v>48</v>
      </c>
      <c r="B18" s="177"/>
      <c r="C18" s="177"/>
      <c r="D18" s="177"/>
      <c r="E18" s="177"/>
      <c r="G18" s="93" t="str">
        <f>'Income Statement'!$C$3</f>
        <v>Budget</v>
      </c>
      <c r="H18" s="94" t="str">
        <f>IF($C$3=0,"",$C$9/$C$3)</f>
        <v/>
      </c>
      <c r="J18" s="93" t="str">
        <f>'Income Statement'!$C$3</f>
        <v>Budget</v>
      </c>
      <c r="K18" s="94" t="str">
        <f>IF($C$3=0,"",C8/C3)</f>
        <v/>
      </c>
      <c r="M18" s="93" t="str">
        <f>'Income Statement'!$C$3</f>
        <v>Budget</v>
      </c>
      <c r="N18" s="153" t="str">
        <f>IF($C$26=0,"",$C$21/$C$26)</f>
        <v/>
      </c>
      <c r="P18" s="93" t="str">
        <f>'Income Statement'!$C$3</f>
        <v>Budget</v>
      </c>
      <c r="Q18" s="98" t="str">
        <f>IF($C$9=0,"",SUM('Balance Sheet'!F9,'Balance Sheet'!G28,'Balance Sheet'!G29)/C9)</f>
        <v/>
      </c>
      <c r="S18" s="93" t="str">
        <f>'Income Statement'!$C$3</f>
        <v>Budget</v>
      </c>
      <c r="T18" s="97" t="str">
        <f>IF($C$23=0,"",$C$13/$C$23)</f>
        <v/>
      </c>
    </row>
    <row r="19" spans="1:23" ht="18" customHeight="1" x14ac:dyDescent="0.25">
      <c r="A19" s="139" t="s">
        <v>16</v>
      </c>
      <c r="B19" s="139"/>
      <c r="C19" s="33"/>
      <c r="D19" s="115" t="str">
        <f>'Balance Sheet'!C2</f>
        <v>September</v>
      </c>
      <c r="E19" s="115" t="str">
        <f>'Balance Sheet'!D2</f>
        <v>September</v>
      </c>
      <c r="G19" s="29">
        <f>'Income Statement'!$D$3</f>
        <v>2023</v>
      </c>
      <c r="H19" s="58" t="str">
        <f>IF($D$3=0,"",$D$9/$D$3)</f>
        <v/>
      </c>
      <c r="J19" s="29">
        <f>'Income Statement'!$D$3</f>
        <v>2023</v>
      </c>
      <c r="K19" s="58" t="str">
        <f>IF($D$3=0,"",D8/D3)</f>
        <v/>
      </c>
      <c r="M19" s="29">
        <f>'Income Statement'!$D$3</f>
        <v>2023</v>
      </c>
      <c r="N19" s="154" t="str">
        <f>IF($D$26=0,"",$D$21/$D$26)</f>
        <v/>
      </c>
      <c r="P19" s="29">
        <f>'Income Statement'!$D$3</f>
        <v>2023</v>
      </c>
      <c r="Q19" s="87" t="str">
        <f>IF($D$9=0,"",SUM('Balance Sheet'!H8,'Balance Sheet'!H28,'Balance Sheet'!H29)/D9)</f>
        <v/>
      </c>
      <c r="S19" s="29">
        <f>'Income Statement'!$D$3</f>
        <v>2023</v>
      </c>
      <c r="T19" s="80" t="str">
        <f>IF($D$23=0,"",$D$13/$D$23)</f>
        <v/>
      </c>
      <c r="V19" s="168" t="s">
        <v>240</v>
      </c>
      <c r="W19" s="169"/>
    </row>
    <row r="20" spans="1:23" ht="18" customHeight="1" thickBot="1" x14ac:dyDescent="0.25">
      <c r="A20" s="140"/>
      <c r="B20" s="140"/>
      <c r="C20" s="118" t="str">
        <f>'Income Statement'!C3</f>
        <v>Budget</v>
      </c>
      <c r="D20" s="118">
        <f>'Income Statement'!D3</f>
        <v>2023</v>
      </c>
      <c r="E20" s="118">
        <f>'Income Statement'!E3</f>
        <v>-1</v>
      </c>
      <c r="G20" s="29">
        <f>'Income Statement'!$E$3</f>
        <v>-1</v>
      </c>
      <c r="H20" s="58" t="str">
        <f>IF($E$3=0,"",$E$9/$E$3)</f>
        <v/>
      </c>
      <c r="J20" s="29">
        <f>'Income Statement'!$E$3</f>
        <v>-1</v>
      </c>
      <c r="K20" s="58" t="str">
        <f>IF($E$3=0,"",E8/E3)</f>
        <v/>
      </c>
      <c r="M20" s="29">
        <f>'Income Statement'!$E$3</f>
        <v>-1</v>
      </c>
      <c r="N20" s="154" t="str">
        <f>IF($E$26=0,"",$E$21/$E$26)</f>
        <v/>
      </c>
      <c r="P20" s="30">
        <f>'Income Statement'!$E$3</f>
        <v>-1</v>
      </c>
      <c r="Q20" s="88" t="str">
        <f>IF($E$9=0,"",SUM('Balance Sheet'!I8,'Balance Sheet'!I28,'Balance Sheet'!I29)/E9)</f>
        <v/>
      </c>
      <c r="S20" s="30">
        <f>'Income Statement'!$E$3</f>
        <v>-1</v>
      </c>
      <c r="T20" s="81" t="str">
        <f>IF($E$23=0,"",$E$13/$E$23)</f>
        <v/>
      </c>
      <c r="V20" s="170"/>
      <c r="W20" s="171"/>
    </row>
    <row r="21" spans="1:23" ht="18" customHeight="1" x14ac:dyDescent="0.2">
      <c r="A21" s="143" t="s">
        <v>21</v>
      </c>
      <c r="B21" s="143"/>
      <c r="C21" s="51">
        <f>'Balance Sheet'!B18</f>
        <v>0</v>
      </c>
      <c r="D21" s="51">
        <f>'Balance Sheet'!C18</f>
        <v>0</v>
      </c>
      <c r="E21" s="51">
        <f>'Balance Sheet'!D18</f>
        <v>0</v>
      </c>
      <c r="G21" s="26" t="s">
        <v>199</v>
      </c>
      <c r="H21" s="44" t="s">
        <v>104</v>
      </c>
      <c r="J21" s="26" t="s">
        <v>219</v>
      </c>
      <c r="K21" s="31" t="s">
        <v>106</v>
      </c>
      <c r="M21" s="26" t="s">
        <v>245</v>
      </c>
      <c r="N21" s="31" t="s">
        <v>104</v>
      </c>
      <c r="P21" s="156"/>
      <c r="Q21" s="160"/>
      <c r="S21" s="156"/>
      <c r="T21" s="161"/>
      <c r="V21" s="101" t="s">
        <v>213</v>
      </c>
      <c r="W21" s="102" t="s">
        <v>104</v>
      </c>
    </row>
    <row r="22" spans="1:23" ht="18" customHeight="1" x14ac:dyDescent="0.2">
      <c r="A22" s="144" t="s">
        <v>22</v>
      </c>
      <c r="B22" s="144"/>
      <c r="C22" s="51">
        <f>'Balance Sheet'!B37</f>
        <v>0</v>
      </c>
      <c r="D22" s="51">
        <f>'Balance Sheet'!C37</f>
        <v>0</v>
      </c>
      <c r="E22" s="51">
        <f>'Balance Sheet'!D37</f>
        <v>0</v>
      </c>
      <c r="G22" s="28" t="s">
        <v>4</v>
      </c>
      <c r="H22" s="45">
        <v>0.25</v>
      </c>
      <c r="J22" s="28" t="s">
        <v>202</v>
      </c>
      <c r="K22" s="45">
        <v>0.2</v>
      </c>
      <c r="M22" s="28" t="s">
        <v>244</v>
      </c>
      <c r="N22" s="65"/>
      <c r="P22" s="156"/>
      <c r="Q22" s="160"/>
      <c r="S22" s="156"/>
      <c r="T22" s="161"/>
      <c r="V22" s="135" t="s">
        <v>241</v>
      </c>
      <c r="W22" s="104"/>
    </row>
    <row r="23" spans="1:23" ht="18" customHeight="1" thickBot="1" x14ac:dyDescent="0.25">
      <c r="A23" s="145" t="s">
        <v>19</v>
      </c>
      <c r="B23" s="145"/>
      <c r="C23" s="84">
        <f>'Balance Sheet'!B44</f>
        <v>0</v>
      </c>
      <c r="D23" s="84">
        <f>'Balance Sheet'!C44</f>
        <v>0</v>
      </c>
      <c r="E23" s="84">
        <f>'Balance Sheet'!D44</f>
        <v>0</v>
      </c>
      <c r="G23" s="27" t="s">
        <v>37</v>
      </c>
      <c r="H23" s="32"/>
      <c r="J23" s="27" t="s">
        <v>114</v>
      </c>
      <c r="K23" s="45"/>
      <c r="M23" s="27" t="s">
        <v>243</v>
      </c>
      <c r="N23" s="32"/>
      <c r="P23" s="156"/>
      <c r="Q23" s="160"/>
      <c r="S23" s="156"/>
      <c r="T23" s="161"/>
      <c r="V23" s="103" t="s">
        <v>242</v>
      </c>
      <c r="W23" s="105"/>
    </row>
    <row r="24" spans="1:23" ht="18" customHeight="1" thickTop="1" x14ac:dyDescent="0.25">
      <c r="A24" s="141" t="s">
        <v>14</v>
      </c>
      <c r="B24" s="141"/>
      <c r="C24" s="36"/>
      <c r="D24" s="119" t="str">
        <f>'Balance Sheet'!C2</f>
        <v>September</v>
      </c>
      <c r="E24" s="119" t="str">
        <f>'Balance Sheet'!D2</f>
        <v>September</v>
      </c>
      <c r="G24" s="93" t="str">
        <f>'Income Statement'!$C$3</f>
        <v>Budget</v>
      </c>
      <c r="H24" s="94" t="str">
        <f>IF($C$3=0,"",$C$11/$C$3)</f>
        <v/>
      </c>
      <c r="J24" s="93" t="str">
        <f>'Income Statement'!$C$3</f>
        <v>Budget</v>
      </c>
      <c r="K24" s="94" t="str">
        <f>IF($C$3=0,"",$C$10/$C$3)</f>
        <v/>
      </c>
      <c r="M24" s="93" t="str">
        <f>'Income Statement'!$C$3</f>
        <v>Budget</v>
      </c>
      <c r="N24" s="99" t="str">
        <f>IFERROR((C$21-C$26)/C$3,"")</f>
        <v/>
      </c>
      <c r="P24" s="156"/>
      <c r="Q24" s="160"/>
      <c r="S24" s="156"/>
      <c r="T24" s="161"/>
      <c r="V24" s="93" t="str">
        <f>'Income Statement'!$C$3</f>
        <v>Budget</v>
      </c>
      <c r="W24" s="136" t="str">
        <f>IFERROR(C$28/C$23,"")</f>
        <v/>
      </c>
    </row>
    <row r="25" spans="1:23" ht="18" customHeight="1" x14ac:dyDescent="0.2">
      <c r="A25" s="142"/>
      <c r="B25" s="142"/>
      <c r="C25" s="120" t="str">
        <f>'Income Statement'!C3</f>
        <v>Budget</v>
      </c>
      <c r="D25" s="120">
        <f>'Income Statement'!D3</f>
        <v>2023</v>
      </c>
      <c r="E25" s="120">
        <f>'Income Statement'!E3</f>
        <v>-1</v>
      </c>
      <c r="G25" s="29">
        <f>'Income Statement'!$D$3</f>
        <v>2023</v>
      </c>
      <c r="H25" s="58" t="str">
        <f>IF($D$3=0,"",$D$11/$D$3)</f>
        <v/>
      </c>
      <c r="J25" s="29">
        <f>'Income Statement'!$D$3</f>
        <v>2023</v>
      </c>
      <c r="K25" s="58" t="str">
        <f>IF($D$3=0,"",$D$10/$D$3)</f>
        <v/>
      </c>
      <c r="M25" s="29">
        <f>'Income Statement'!$D$3</f>
        <v>2023</v>
      </c>
      <c r="N25" s="63" t="str">
        <f>IFERROR((D$21-D$26)/D$3,"")</f>
        <v/>
      </c>
      <c r="P25" s="156"/>
      <c r="Q25" s="160"/>
      <c r="S25" s="156"/>
      <c r="T25" s="161"/>
      <c r="V25" s="29">
        <f>'Income Statement'!$D$3</f>
        <v>2023</v>
      </c>
      <c r="W25" s="149" t="str">
        <f>IFERROR(D$28/D$23,"")</f>
        <v/>
      </c>
    </row>
    <row r="26" spans="1:23" ht="18" customHeight="1" thickBot="1" x14ac:dyDescent="0.25">
      <c r="A26" s="143" t="s">
        <v>25</v>
      </c>
      <c r="B26" s="143"/>
      <c r="C26" s="51">
        <f>'Balance Sheet'!G18</f>
        <v>0</v>
      </c>
      <c r="D26" s="51">
        <f>'Balance Sheet'!H18</f>
        <v>0</v>
      </c>
      <c r="E26" s="51">
        <f>'Balance Sheet'!I18</f>
        <v>0</v>
      </c>
      <c r="G26" s="29">
        <f>'Income Statement'!$E$3</f>
        <v>-1</v>
      </c>
      <c r="H26" s="58" t="str">
        <f>IF($E$3=0,"",$E$11/$E$3)</f>
        <v/>
      </c>
      <c r="J26" s="29">
        <f>'Income Statement'!$E$3</f>
        <v>-1</v>
      </c>
      <c r="K26" s="58" t="str">
        <f>IF($E$3=0,"",$E$10/$E$3)</f>
        <v/>
      </c>
      <c r="M26" s="30">
        <f>'Income Statement'!$E$3</f>
        <v>-1</v>
      </c>
      <c r="N26" s="64" t="str">
        <f>IFERROR((E$21-E$26)/E$3,"")</f>
        <v/>
      </c>
      <c r="V26" s="30">
        <f>'Income Statement'!$E$3</f>
        <v>-1</v>
      </c>
      <c r="W26" s="150" t="str">
        <f>IFERROR(E$28/E$23,"")</f>
        <v/>
      </c>
    </row>
    <row r="27" spans="1:23" ht="18" customHeight="1" x14ac:dyDescent="0.2">
      <c r="A27" s="144" t="s">
        <v>24</v>
      </c>
      <c r="B27" s="144"/>
      <c r="C27" s="133">
        <f>'Balance Sheet'!G33</f>
        <v>0</v>
      </c>
      <c r="D27" s="133">
        <f>'Balance Sheet'!H33</f>
        <v>0</v>
      </c>
      <c r="E27" s="133">
        <f>'Balance Sheet'!I33</f>
        <v>0</v>
      </c>
      <c r="G27" s="26" t="s">
        <v>200</v>
      </c>
      <c r="H27" s="44" t="s">
        <v>104</v>
      </c>
      <c r="J27" s="26" t="s">
        <v>220</v>
      </c>
      <c r="K27" s="31" t="s">
        <v>106</v>
      </c>
      <c r="M27" s="156"/>
      <c r="N27" s="159"/>
      <c r="V27" s="156"/>
      <c r="W27" s="162"/>
    </row>
    <row r="28" spans="1:23" ht="18" customHeight="1" x14ac:dyDescent="0.2">
      <c r="A28" s="172" t="s">
        <v>23</v>
      </c>
      <c r="B28" s="172"/>
      <c r="C28" s="134">
        <f t="shared" ref="C28:E28" si="10">C26+C27</f>
        <v>0</v>
      </c>
      <c r="D28" s="134">
        <f t="shared" si="10"/>
        <v>0</v>
      </c>
      <c r="E28" s="134">
        <f t="shared" si="10"/>
        <v>0</v>
      </c>
      <c r="G28" s="28" t="s">
        <v>201</v>
      </c>
      <c r="H28" s="45">
        <v>0.2</v>
      </c>
      <c r="J28" s="28" t="s">
        <v>203</v>
      </c>
      <c r="K28" s="45">
        <v>0.05</v>
      </c>
      <c r="M28" s="156"/>
      <c r="N28" s="159"/>
    </row>
    <row r="29" spans="1:23" ht="18" customHeight="1" thickBot="1" x14ac:dyDescent="0.25">
      <c r="A29" s="51" t="s">
        <v>34</v>
      </c>
      <c r="B29" s="51"/>
      <c r="C29" s="51">
        <f t="shared" ref="C29:E29" si="11">C23-C28</f>
        <v>0</v>
      </c>
      <c r="D29" s="51">
        <f t="shared" si="11"/>
        <v>0</v>
      </c>
      <c r="E29" s="51">
        <f t="shared" si="11"/>
        <v>0</v>
      </c>
      <c r="G29" s="27" t="s">
        <v>37</v>
      </c>
      <c r="H29" s="32"/>
      <c r="J29" s="27" t="s">
        <v>114</v>
      </c>
      <c r="K29" s="45"/>
      <c r="M29" s="156"/>
      <c r="N29" s="159"/>
    </row>
    <row r="30" spans="1:23" ht="18" customHeight="1" thickBot="1" x14ac:dyDescent="0.25">
      <c r="A30" s="84" t="s">
        <v>20</v>
      </c>
      <c r="B30" s="84"/>
      <c r="C30" s="84">
        <f t="shared" ref="C30:D30" si="12">C29+C28</f>
        <v>0</v>
      </c>
      <c r="D30" s="84">
        <f t="shared" si="12"/>
        <v>0</v>
      </c>
      <c r="E30" s="84">
        <f t="shared" ref="E30" si="13">E29+E28</f>
        <v>0</v>
      </c>
      <c r="G30" s="93" t="str">
        <f>'Income Statement'!$C$3</f>
        <v>Budget</v>
      </c>
      <c r="H30" s="94" t="str">
        <f>IF($C$3=0,"",$C$13/$C$3)</f>
        <v/>
      </c>
      <c r="J30" s="93" t="str">
        <f>'Income Statement'!$C$3</f>
        <v>Budget</v>
      </c>
      <c r="K30" s="100" t="str">
        <f>IF($C$3=0,"",$C$12/$C$3)</f>
        <v/>
      </c>
      <c r="M30" s="156"/>
      <c r="N30" s="159"/>
    </row>
    <row r="31" spans="1:23" ht="18" customHeight="1" thickTop="1" x14ac:dyDescent="0.2">
      <c r="G31" s="29">
        <f>'Income Statement'!$D$3</f>
        <v>2023</v>
      </c>
      <c r="H31" s="58" t="str">
        <f>IF($D$3=0,"",$D$13/$D$3)</f>
        <v/>
      </c>
      <c r="J31" s="29">
        <f>'Income Statement'!$D$3</f>
        <v>2023</v>
      </c>
      <c r="K31" s="60" t="str">
        <f>IF($D$3=0,"",$D$12/$D$3)</f>
        <v/>
      </c>
      <c r="M31" s="156"/>
      <c r="N31" s="159"/>
    </row>
    <row r="32" spans="1:23" ht="18" customHeight="1" thickBot="1" x14ac:dyDescent="0.25">
      <c r="G32" s="30">
        <f>'Income Statement'!$E$3</f>
        <v>-1</v>
      </c>
      <c r="H32" s="59" t="str">
        <f>IF($E$3=0,"",$E$13/$E$3)</f>
        <v/>
      </c>
      <c r="J32" s="30">
        <f>'Income Statement'!$E$3</f>
        <v>-1</v>
      </c>
      <c r="K32" s="61" t="str">
        <f>IF($E$3=0,"",$E$12/$E$3)</f>
        <v/>
      </c>
    </row>
    <row r="33" spans="1:23" ht="18" customHeight="1" x14ac:dyDescent="0.2">
      <c r="G33" s="156"/>
      <c r="H33" s="157"/>
      <c r="J33" s="156"/>
      <c r="K33" s="158"/>
    </row>
    <row r="34" spans="1:23" ht="18" customHeight="1" x14ac:dyDescent="0.2">
      <c r="A34"/>
      <c r="G34" s="156"/>
      <c r="H34" s="157"/>
      <c r="J34" s="156"/>
      <c r="K34" s="158"/>
    </row>
    <row r="35" spans="1:23" ht="18" customHeight="1" x14ac:dyDescent="0.2">
      <c r="G35" s="156"/>
      <c r="H35" s="157"/>
      <c r="J35" s="156"/>
      <c r="K35" s="158"/>
    </row>
    <row r="36" spans="1:23" ht="18" customHeight="1" x14ac:dyDescent="0.2">
      <c r="G36" s="156"/>
      <c r="H36" s="157"/>
      <c r="J36" s="156"/>
      <c r="K36" s="158"/>
    </row>
    <row r="37" spans="1:23" ht="18" customHeight="1" x14ac:dyDescent="0.2">
      <c r="G37" s="156"/>
      <c r="H37" s="157"/>
      <c r="J37" s="156"/>
      <c r="K37" s="158"/>
      <c r="V37" s="156"/>
      <c r="W37" s="66"/>
    </row>
    <row r="38" spans="1:23" ht="18" customHeight="1" x14ac:dyDescent="0.2">
      <c r="V38" s="156"/>
      <c r="W38" s="66"/>
    </row>
    <row r="39" spans="1:23" ht="18" customHeight="1" x14ac:dyDescent="0.2">
      <c r="V39" s="156"/>
      <c r="W39" s="66"/>
    </row>
    <row r="40" spans="1:23" ht="18" customHeight="1" x14ac:dyDescent="0.2">
      <c r="V40" s="156"/>
      <c r="W40" s="66"/>
    </row>
    <row r="41" spans="1:23" ht="18" customHeight="1" x14ac:dyDescent="0.2">
      <c r="V41" s="156"/>
      <c r="W41" s="66"/>
    </row>
    <row r="42" spans="1:23" ht="18" customHeight="1" x14ac:dyDescent="0.2"/>
    <row r="43" spans="1:23" ht="18" customHeight="1" x14ac:dyDescent="0.2"/>
    <row r="44" spans="1:23" ht="18" customHeight="1" x14ac:dyDescent="0.2"/>
    <row r="45" spans="1:23" ht="18" customHeight="1" x14ac:dyDescent="0.2"/>
    <row r="46" spans="1:23" ht="18" customHeight="1" x14ac:dyDescent="0.2"/>
    <row r="47" spans="1:23" ht="18" customHeight="1" x14ac:dyDescent="0.2"/>
    <row r="48" spans="1:2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sheetData>
  <sheetProtection insertColumns="0" insertRows="0" deleteColumns="0" deleteRows="0"/>
  <mergeCells count="10">
    <mergeCell ref="V19:W20"/>
    <mergeCell ref="A28:B28"/>
    <mergeCell ref="J1:K2"/>
    <mergeCell ref="A18:E18"/>
    <mergeCell ref="M1:N2"/>
    <mergeCell ref="V1:W2"/>
    <mergeCell ref="P1:Q2"/>
    <mergeCell ref="S1:T2"/>
    <mergeCell ref="G1:H2"/>
    <mergeCell ref="V10:W11"/>
  </mergeCells>
  <conditionalFormatting sqref="H6:H8">
    <cfRule type="cellIs" dxfId="25" priority="107" operator="lessThan">
      <formula>$H$4</formula>
    </cfRule>
  </conditionalFormatting>
  <conditionalFormatting sqref="H12:H14">
    <cfRule type="cellIs" dxfId="24" priority="105" operator="lessThan">
      <formula>$H$10</formula>
    </cfRule>
  </conditionalFormatting>
  <conditionalFormatting sqref="H18:H20">
    <cfRule type="cellIs" dxfId="23" priority="108" operator="lessThan">
      <formula>$H$16</formula>
    </cfRule>
  </conditionalFormatting>
  <conditionalFormatting sqref="H24:H26">
    <cfRule type="cellIs" dxfId="22" priority="25" operator="lessThan">
      <formula>$H$22</formula>
    </cfRule>
  </conditionalFormatting>
  <conditionalFormatting sqref="H30:H32">
    <cfRule type="cellIs" dxfId="21" priority="6" operator="lessThan">
      <formula>$H$28</formula>
    </cfRule>
    <cfRule type="cellIs" dxfId="20" priority="24" operator="lessThan">
      <formula>0</formula>
    </cfRule>
  </conditionalFormatting>
  <conditionalFormatting sqref="K6:K8">
    <cfRule type="cellIs" dxfId="19" priority="92" operator="greaterThan">
      <formula>$K$4</formula>
    </cfRule>
  </conditionalFormatting>
  <conditionalFormatting sqref="K12:K14">
    <cfRule type="cellIs" dxfId="18" priority="91" operator="greaterThan">
      <formula>$K$10</formula>
    </cfRule>
  </conditionalFormatting>
  <conditionalFormatting sqref="K18:K20">
    <cfRule type="cellIs" dxfId="17" priority="90" operator="greaterThan">
      <formula>$K$16</formula>
    </cfRule>
  </conditionalFormatting>
  <conditionalFormatting sqref="K24:K26">
    <cfRule type="cellIs" dxfId="16" priority="11" operator="greaterThan">
      <formula>$K$22</formula>
    </cfRule>
  </conditionalFormatting>
  <conditionalFormatting sqref="K30:K32">
    <cfRule type="cellIs" dxfId="15" priority="5" operator="greaterThan">
      <formula>$K$28</formula>
    </cfRule>
  </conditionalFormatting>
  <conditionalFormatting sqref="N6:N8">
    <cfRule type="cellIs" dxfId="14" priority="28" operator="lessThan">
      <formula>$N$4</formula>
    </cfRule>
  </conditionalFormatting>
  <conditionalFormatting sqref="N12:N14">
    <cfRule type="cellIs" dxfId="13" priority="89" operator="lessThan">
      <formula>$N$10</formula>
    </cfRule>
  </conditionalFormatting>
  <conditionalFormatting sqref="N18:N20">
    <cfRule type="cellIs" dxfId="12" priority="87" operator="lessThan">
      <formula>$N$16</formula>
    </cfRule>
  </conditionalFormatting>
  <conditionalFormatting sqref="N24:N26">
    <cfRule type="cellIs" dxfId="11" priority="1" operator="lessThan">
      <formula>$N$22</formula>
    </cfRule>
  </conditionalFormatting>
  <conditionalFormatting sqref="Q6:Q8">
    <cfRule type="cellIs" dxfId="10" priority="85" operator="greaterThan">
      <formula>$Q$4</formula>
    </cfRule>
    <cfRule type="cellIs" dxfId="9" priority="86" operator="lessThan">
      <formula>0</formula>
    </cfRule>
  </conditionalFormatting>
  <conditionalFormatting sqref="Q12:Q14">
    <cfRule type="cellIs" dxfId="8" priority="84" operator="lessThan">
      <formula>0</formula>
    </cfRule>
    <cfRule type="cellIs" dxfId="7" priority="101" operator="greaterThan">
      <formula>$Q$10</formula>
    </cfRule>
  </conditionalFormatting>
  <conditionalFormatting sqref="Q18:Q20">
    <cfRule type="cellIs" dxfId="6" priority="81" operator="lessThan">
      <formula>0</formula>
    </cfRule>
    <cfRule type="cellIs" dxfId="5" priority="100" operator="greaterThan">
      <formula>$Q$16</formula>
    </cfRule>
  </conditionalFormatting>
  <conditionalFormatting sqref="T6:T8">
    <cfRule type="cellIs" dxfId="4" priority="80" operator="lessThan">
      <formula>$T$4</formula>
    </cfRule>
  </conditionalFormatting>
  <conditionalFormatting sqref="T12:T14">
    <cfRule type="cellIs" dxfId="3" priority="79" operator="lessThan">
      <formula>$T$10</formula>
    </cfRule>
  </conditionalFormatting>
  <conditionalFormatting sqref="T18:T20">
    <cfRule type="cellIs" dxfId="2" priority="42" operator="lessThan">
      <formula>$T$16</formula>
    </cfRule>
  </conditionalFormatting>
  <conditionalFormatting sqref="W6:W8">
    <cfRule type="cellIs" dxfId="1" priority="9" operator="lessThan">
      <formula>$W$4</formula>
    </cfRule>
  </conditionalFormatting>
  <conditionalFormatting sqref="W15:W17">
    <cfRule type="cellIs" dxfId="0" priority="4" operator="lessThan">
      <formula>$W$13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Disclaimer</vt:lpstr>
      <vt:lpstr>Instructions</vt:lpstr>
      <vt:lpstr>Income Statement</vt:lpstr>
      <vt:lpstr>Balance Sheet</vt:lpstr>
      <vt:lpstr>Ratios</vt:lpstr>
      <vt:lpstr>Month</vt:lpstr>
      <vt:lpstr>Year</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Albrecht</dc:creator>
  <cp:lastModifiedBy>Sheryne Van Petten</cp:lastModifiedBy>
  <dcterms:created xsi:type="dcterms:W3CDTF">2014-05-12T13:18:32Z</dcterms:created>
  <dcterms:modified xsi:type="dcterms:W3CDTF">2024-03-08T19:55:00Z</dcterms:modified>
</cp:coreProperties>
</file>